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1475" windowHeight="6990" firstSheet="2" activeTab="4"/>
  </bookViews>
  <sheets>
    <sheet name="Listastartowa" sheetId="1" r:id="rId1"/>
    <sheet name="Wyniki 2 seria" sheetId="3" r:id="rId2"/>
    <sheet name="Wyniki 1 seria" sheetId="2" r:id="rId3"/>
    <sheet name="Wyniki końcowe" sheetId="5" r:id="rId4"/>
    <sheet name="Wyniki 1 seri do biegu" sheetId="6" r:id="rId5"/>
    <sheet name="Wyniki kn 4 edycja" sheetId="7" r:id="rId6"/>
  </sheets>
  <externalReferences>
    <externalReference r:id="rId7"/>
  </externalReferences>
  <definedNames>
    <definedName name="_xlnm._FilterDatabase" localSheetId="4" hidden="1">'Wyniki 1 seri do biegu'!$B$57:$F$74</definedName>
    <definedName name="_xlnm._FilterDatabase" localSheetId="3" hidden="1">'Wyniki końcowe'!$A$121:$F$140</definedName>
  </definedNames>
  <calcPr calcId="145621"/>
</workbook>
</file>

<file path=xl/calcChain.xml><?xml version="1.0" encoding="utf-8"?>
<calcChain xmlns="http://schemas.openxmlformats.org/spreadsheetml/2006/main">
  <c r="I59" i="7" l="1"/>
  <c r="I58" i="7"/>
  <c r="I57" i="7"/>
  <c r="I56" i="7"/>
  <c r="I55" i="7"/>
  <c r="I54" i="7"/>
  <c r="I53" i="7"/>
  <c r="I52" i="7"/>
  <c r="I51" i="7"/>
  <c r="I50" i="7"/>
  <c r="I49" i="7"/>
  <c r="I48" i="7"/>
  <c r="I42" i="7"/>
  <c r="I41" i="7"/>
  <c r="I40" i="7"/>
  <c r="I39" i="7"/>
  <c r="I38" i="7"/>
  <c r="I37" i="7"/>
  <c r="I36" i="7"/>
  <c r="I35" i="7"/>
  <c r="I34" i="7"/>
  <c r="I33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G74" i="6" l="1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H26" i="6"/>
  <c r="I26" i="6" s="1"/>
  <c r="G26" i="6"/>
  <c r="G135" i="2"/>
  <c r="G19" i="2"/>
  <c r="J105" i="1" l="1"/>
  <c r="J104" i="1"/>
  <c r="J77" i="1"/>
  <c r="F76" i="6" l="1"/>
  <c r="F75" i="6"/>
  <c r="H58" i="6" s="1"/>
  <c r="F52" i="6"/>
  <c r="F51" i="6"/>
  <c r="F50" i="6"/>
  <c r="F30" i="6" l="1"/>
  <c r="F31" i="6"/>
  <c r="F29" i="6"/>
  <c r="K104" i="3" l="1"/>
  <c r="G104" i="3"/>
  <c r="K104" i="2"/>
  <c r="G104" i="2"/>
  <c r="L104" i="3" l="1"/>
  <c r="L104" i="2"/>
  <c r="F40" i="6" s="1"/>
  <c r="K140" i="3"/>
  <c r="G140" i="3"/>
  <c r="K139" i="3"/>
  <c r="G139" i="3"/>
  <c r="K138" i="3"/>
  <c r="G138" i="3"/>
  <c r="L138" i="3" s="1"/>
  <c r="K137" i="3"/>
  <c r="G137" i="3"/>
  <c r="L137" i="3" s="1"/>
  <c r="K136" i="3"/>
  <c r="G136" i="3"/>
  <c r="K135" i="3"/>
  <c r="G135" i="3"/>
  <c r="K134" i="3"/>
  <c r="G134" i="3"/>
  <c r="L134" i="3" s="1"/>
  <c r="K133" i="3"/>
  <c r="G133" i="3"/>
  <c r="K132" i="3"/>
  <c r="G132" i="3"/>
  <c r="K131" i="3"/>
  <c r="G131" i="3"/>
  <c r="K130" i="3"/>
  <c r="G130" i="3"/>
  <c r="K129" i="3"/>
  <c r="G129" i="3"/>
  <c r="K128" i="3"/>
  <c r="G128" i="3"/>
  <c r="K127" i="3"/>
  <c r="G127" i="3"/>
  <c r="K126" i="3"/>
  <c r="G126" i="3"/>
  <c r="K125" i="3"/>
  <c r="G125" i="3"/>
  <c r="K124" i="3"/>
  <c r="G124" i="3"/>
  <c r="K123" i="3"/>
  <c r="G123" i="3"/>
  <c r="L123" i="3" s="1"/>
  <c r="K122" i="3"/>
  <c r="G122" i="3"/>
  <c r="K117" i="3"/>
  <c r="G117" i="3"/>
  <c r="L117" i="3" s="1"/>
  <c r="K116" i="3"/>
  <c r="G116" i="3"/>
  <c r="K115" i="3"/>
  <c r="G115" i="3"/>
  <c r="K110" i="3"/>
  <c r="G110" i="3"/>
  <c r="K109" i="3"/>
  <c r="G109" i="3"/>
  <c r="K103" i="3"/>
  <c r="G103" i="3"/>
  <c r="K102" i="3"/>
  <c r="G102" i="3"/>
  <c r="K101" i="3"/>
  <c r="G101" i="3"/>
  <c r="K100" i="3"/>
  <c r="G100" i="3"/>
  <c r="K99" i="3"/>
  <c r="G99" i="3"/>
  <c r="K98" i="3"/>
  <c r="G98" i="3"/>
  <c r="K97" i="3"/>
  <c r="G97" i="3"/>
  <c r="K96" i="3"/>
  <c r="G96" i="3"/>
  <c r="K95" i="3"/>
  <c r="G95" i="3"/>
  <c r="K94" i="3"/>
  <c r="G94" i="3"/>
  <c r="K93" i="3"/>
  <c r="G93" i="3"/>
  <c r="K92" i="3"/>
  <c r="G92" i="3"/>
  <c r="K91" i="3"/>
  <c r="G91" i="3"/>
  <c r="K90" i="3"/>
  <c r="G90" i="3"/>
  <c r="K85" i="3"/>
  <c r="G85" i="3"/>
  <c r="K80" i="3"/>
  <c r="G80" i="3"/>
  <c r="K75" i="3"/>
  <c r="G75" i="3"/>
  <c r="K74" i="3"/>
  <c r="G74" i="3"/>
  <c r="K73" i="3"/>
  <c r="G73" i="3"/>
  <c r="K72" i="3"/>
  <c r="G72" i="3"/>
  <c r="K71" i="3"/>
  <c r="G71" i="3"/>
  <c r="K70" i="3"/>
  <c r="G70" i="3"/>
  <c r="K69" i="3"/>
  <c r="G69" i="3"/>
  <c r="K68" i="3"/>
  <c r="L68" i="3" s="1"/>
  <c r="G68" i="3"/>
  <c r="K67" i="3"/>
  <c r="G67" i="3"/>
  <c r="L67" i="3" s="1"/>
  <c r="K66" i="3"/>
  <c r="G66" i="3"/>
  <c r="K65" i="3"/>
  <c r="G65" i="3"/>
  <c r="K64" i="3"/>
  <c r="G64" i="3"/>
  <c r="K63" i="3"/>
  <c r="G63" i="3"/>
  <c r="K62" i="3"/>
  <c r="G62" i="3"/>
  <c r="K61" i="3"/>
  <c r="G61" i="3"/>
  <c r="K60" i="3"/>
  <c r="G60" i="3"/>
  <c r="K59" i="3"/>
  <c r="G59" i="3"/>
  <c r="K58" i="3"/>
  <c r="G58" i="3"/>
  <c r="K57" i="3"/>
  <c r="G57" i="3"/>
  <c r="K56" i="3"/>
  <c r="G56" i="3"/>
  <c r="K55" i="3"/>
  <c r="G55" i="3"/>
  <c r="K49" i="3"/>
  <c r="G49" i="3"/>
  <c r="K43" i="3"/>
  <c r="G43" i="3"/>
  <c r="K42" i="3"/>
  <c r="G42" i="3"/>
  <c r="K41" i="3"/>
  <c r="G41" i="3"/>
  <c r="K40" i="3"/>
  <c r="G40" i="3"/>
  <c r="K39" i="3"/>
  <c r="G39" i="3"/>
  <c r="K38" i="3"/>
  <c r="G38" i="3"/>
  <c r="K37" i="3"/>
  <c r="G37" i="3"/>
  <c r="K36" i="3"/>
  <c r="G36" i="3"/>
  <c r="L36" i="3" s="1"/>
  <c r="K35" i="3"/>
  <c r="G35" i="3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K27" i="3"/>
  <c r="G27" i="3"/>
  <c r="L27" i="3" s="1"/>
  <c r="K26" i="3"/>
  <c r="G26" i="3"/>
  <c r="L26" i="3" s="1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L19" i="3" s="1"/>
  <c r="K18" i="3"/>
  <c r="G18" i="3"/>
  <c r="K17" i="3"/>
  <c r="G17" i="3"/>
  <c r="K16" i="3"/>
  <c r="G16" i="3"/>
  <c r="K15" i="3"/>
  <c r="G15" i="3"/>
  <c r="K14" i="3"/>
  <c r="G14" i="3"/>
  <c r="K13" i="3"/>
  <c r="G13" i="3"/>
  <c r="L140" i="3" l="1"/>
  <c r="L139" i="3"/>
  <c r="L136" i="3"/>
  <c r="L135" i="3"/>
  <c r="L133" i="3"/>
  <c r="L132" i="3"/>
  <c r="L131" i="3"/>
  <c r="L130" i="3"/>
  <c r="L129" i="3"/>
  <c r="L128" i="3"/>
  <c r="L126" i="3"/>
  <c r="L125" i="3"/>
  <c r="L124" i="3"/>
  <c r="L116" i="3"/>
  <c r="L115" i="3"/>
  <c r="L110" i="3"/>
  <c r="L109" i="3"/>
  <c r="L103" i="3"/>
  <c r="L102" i="3"/>
  <c r="L100" i="3"/>
  <c r="L98" i="3"/>
  <c r="L97" i="3"/>
  <c r="L96" i="3"/>
  <c r="L95" i="3"/>
  <c r="L94" i="3"/>
  <c r="L93" i="3"/>
  <c r="L92" i="3"/>
  <c r="L91" i="3"/>
  <c r="F92" i="5"/>
  <c r="L85" i="3"/>
  <c r="L80" i="3"/>
  <c r="L75" i="3"/>
  <c r="L74" i="3"/>
  <c r="L73" i="3"/>
  <c r="L72" i="3"/>
  <c r="L71" i="3"/>
  <c r="L70" i="3"/>
  <c r="L69" i="3"/>
  <c r="L66" i="3"/>
  <c r="L65" i="3"/>
  <c r="L64" i="3"/>
  <c r="L63" i="3"/>
  <c r="L62" i="3"/>
  <c r="L61" i="3"/>
  <c r="L60" i="3"/>
  <c r="L58" i="3"/>
  <c r="L55" i="3"/>
  <c r="L43" i="3"/>
  <c r="L42" i="3"/>
  <c r="L41" i="3"/>
  <c r="L40" i="3"/>
  <c r="L39" i="3"/>
  <c r="L38" i="3"/>
  <c r="L37" i="3"/>
  <c r="L35" i="3"/>
  <c r="L33" i="3"/>
  <c r="L32" i="3"/>
  <c r="L31" i="3"/>
  <c r="L29" i="3"/>
  <c r="L28" i="3"/>
  <c r="L25" i="3"/>
  <c r="L22" i="3"/>
  <c r="L21" i="3"/>
  <c r="L20" i="3"/>
  <c r="L14" i="3"/>
  <c r="L13" i="3"/>
  <c r="K103" i="2"/>
  <c r="G103" i="2"/>
  <c r="K102" i="2"/>
  <c r="G102" i="2"/>
  <c r="L102" i="2" s="1"/>
  <c r="K101" i="2"/>
  <c r="G101" i="2"/>
  <c r="K100" i="2"/>
  <c r="G100" i="2"/>
  <c r="K99" i="2"/>
  <c r="G99" i="2"/>
  <c r="K98" i="2"/>
  <c r="G98" i="2"/>
  <c r="K97" i="2"/>
  <c r="G97" i="2"/>
  <c r="L97" i="2" s="1"/>
  <c r="K96" i="2"/>
  <c r="G96" i="2"/>
  <c r="K95" i="2"/>
  <c r="G95" i="2"/>
  <c r="K94" i="2"/>
  <c r="G94" i="2"/>
  <c r="L94" i="2" s="1"/>
  <c r="K93" i="2"/>
  <c r="G93" i="2"/>
  <c r="K92" i="2"/>
  <c r="G92" i="2"/>
  <c r="K91" i="2"/>
  <c r="G91" i="2"/>
  <c r="K90" i="2"/>
  <c r="G90" i="2"/>
  <c r="K110" i="2"/>
  <c r="G110" i="2"/>
  <c r="K109" i="2"/>
  <c r="G109" i="2"/>
  <c r="K117" i="2"/>
  <c r="G117" i="2"/>
  <c r="K116" i="2"/>
  <c r="G116" i="2"/>
  <c r="K115" i="2"/>
  <c r="G115" i="2"/>
  <c r="K140" i="2"/>
  <c r="G140" i="2"/>
  <c r="K139" i="2"/>
  <c r="G139" i="2"/>
  <c r="K138" i="2"/>
  <c r="G138" i="2"/>
  <c r="K137" i="2"/>
  <c r="G137" i="2"/>
  <c r="K136" i="2"/>
  <c r="G136" i="2"/>
  <c r="K135" i="2"/>
  <c r="L135" i="2"/>
  <c r="K134" i="2"/>
  <c r="G134" i="2"/>
  <c r="K133" i="2"/>
  <c r="G133" i="2"/>
  <c r="K132" i="2"/>
  <c r="G132" i="2"/>
  <c r="K131" i="2"/>
  <c r="G131" i="2"/>
  <c r="K130" i="2"/>
  <c r="G130" i="2"/>
  <c r="K129" i="2"/>
  <c r="G129" i="2"/>
  <c r="L129" i="2" s="1"/>
  <c r="K128" i="2"/>
  <c r="G128" i="2"/>
  <c r="K127" i="2"/>
  <c r="G127" i="2"/>
  <c r="K126" i="2"/>
  <c r="L126" i="2" s="1"/>
  <c r="G126" i="2"/>
  <c r="K125" i="2"/>
  <c r="G125" i="2"/>
  <c r="K124" i="2"/>
  <c r="G124" i="2"/>
  <c r="K123" i="2"/>
  <c r="G123" i="2"/>
  <c r="K122" i="2"/>
  <c r="G122" i="2"/>
  <c r="K85" i="2"/>
  <c r="G85" i="2"/>
  <c r="L85" i="2" s="1"/>
  <c r="F85" i="5" s="1"/>
  <c r="K80" i="2"/>
  <c r="G80" i="2"/>
  <c r="K75" i="2"/>
  <c r="G75" i="2"/>
  <c r="L75" i="2" s="1"/>
  <c r="K74" i="2"/>
  <c r="G74" i="2"/>
  <c r="L74" i="2" s="1"/>
  <c r="K73" i="2"/>
  <c r="G73" i="2"/>
  <c r="L73" i="2" s="1"/>
  <c r="K72" i="2"/>
  <c r="L72" i="2" s="1"/>
  <c r="G72" i="2"/>
  <c r="K71" i="2"/>
  <c r="G71" i="2"/>
  <c r="K70" i="2"/>
  <c r="G70" i="2"/>
  <c r="K69" i="2"/>
  <c r="G69" i="2"/>
  <c r="K68" i="2"/>
  <c r="G68" i="2"/>
  <c r="K67" i="2"/>
  <c r="G67" i="2"/>
  <c r="K66" i="2"/>
  <c r="G66" i="2"/>
  <c r="K65" i="2"/>
  <c r="G65" i="2"/>
  <c r="K64" i="2"/>
  <c r="G64" i="2"/>
  <c r="L64" i="2" s="1"/>
  <c r="K63" i="2"/>
  <c r="G63" i="2"/>
  <c r="K62" i="2"/>
  <c r="G62" i="2"/>
  <c r="K61" i="2"/>
  <c r="G61" i="2"/>
  <c r="K60" i="2"/>
  <c r="G60" i="2"/>
  <c r="K59" i="2"/>
  <c r="G59" i="2"/>
  <c r="K58" i="2"/>
  <c r="G58" i="2"/>
  <c r="K57" i="2"/>
  <c r="G57" i="2"/>
  <c r="K56" i="2"/>
  <c r="G56" i="2"/>
  <c r="K55" i="2"/>
  <c r="G55" i="2"/>
  <c r="K43" i="2"/>
  <c r="L43" i="2" s="1"/>
  <c r="F13" i="5" s="1"/>
  <c r="K42" i="2"/>
  <c r="K41" i="2"/>
  <c r="L41" i="2" s="1"/>
  <c r="F14" i="5" s="1"/>
  <c r="K40" i="2"/>
  <c r="K39" i="2"/>
  <c r="K38" i="2"/>
  <c r="K37" i="2"/>
  <c r="L37" i="2" s="1"/>
  <c r="F19" i="5" s="1"/>
  <c r="K36" i="2"/>
  <c r="K35" i="2"/>
  <c r="K34" i="2"/>
  <c r="K33" i="2"/>
  <c r="K32" i="2"/>
  <c r="K31" i="2"/>
  <c r="K30" i="2"/>
  <c r="K29" i="2"/>
  <c r="L29" i="2" s="1"/>
  <c r="F26" i="5" s="1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49" i="2"/>
  <c r="G49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8" i="2"/>
  <c r="G17" i="2"/>
  <c r="G16" i="2"/>
  <c r="G15" i="2"/>
  <c r="G14" i="2"/>
  <c r="L14" i="2" s="1"/>
  <c r="F35" i="5" s="1"/>
  <c r="G13" i="2"/>
  <c r="L140" i="2" l="1"/>
  <c r="F58" i="6" s="1"/>
  <c r="G76" i="6" s="1"/>
  <c r="H76" i="6" s="1"/>
  <c r="I76" i="6" s="1"/>
  <c r="L139" i="2"/>
  <c r="F62" i="6" s="1"/>
  <c r="L138" i="2"/>
  <c r="L137" i="2"/>
  <c r="F128" i="5" s="1"/>
  <c r="F64" i="6"/>
  <c r="H73" i="6" s="1"/>
  <c r="I73" i="6" s="1"/>
  <c r="L136" i="2"/>
  <c r="F129" i="5" s="1"/>
  <c r="F66" i="6"/>
  <c r="H71" i="6" s="1"/>
  <c r="I71" i="6" s="1"/>
  <c r="F130" i="5"/>
  <c r="L134" i="2"/>
  <c r="L133" i="2"/>
  <c r="F67" i="6" s="1"/>
  <c r="H69" i="6" s="1"/>
  <c r="I69" i="6" s="1"/>
  <c r="L132" i="2"/>
  <c r="F61" i="6" s="1"/>
  <c r="L131" i="2"/>
  <c r="F70" i="6" s="1"/>
  <c r="L130" i="2"/>
  <c r="F74" i="6"/>
  <c r="F138" i="5"/>
  <c r="L128" i="2"/>
  <c r="F71" i="6" s="1"/>
  <c r="H64" i="6" s="1"/>
  <c r="I64" i="6" s="1"/>
  <c r="F72" i="6"/>
  <c r="F136" i="5"/>
  <c r="L125" i="2"/>
  <c r="F68" i="6" s="1"/>
  <c r="L124" i="2"/>
  <c r="F69" i="6" s="1"/>
  <c r="L123" i="2"/>
  <c r="F73" i="6" s="1"/>
  <c r="H59" i="6" s="1"/>
  <c r="I59" i="6" s="1"/>
  <c r="L117" i="2"/>
  <c r="F116" i="5" s="1"/>
  <c r="L116" i="2"/>
  <c r="F117" i="5" s="1"/>
  <c r="L115" i="2"/>
  <c r="F115" i="5" s="1"/>
  <c r="L110" i="2"/>
  <c r="F110" i="5" s="1"/>
  <c r="L109" i="2"/>
  <c r="F109" i="5" s="1"/>
  <c r="L103" i="2"/>
  <c r="F38" i="6" s="1"/>
  <c r="F39" i="6"/>
  <c r="F91" i="5"/>
  <c r="L100" i="2"/>
  <c r="L98" i="2"/>
  <c r="F49" i="6" s="1"/>
  <c r="F101" i="5"/>
  <c r="F47" i="6"/>
  <c r="F97" i="5"/>
  <c r="L96" i="2"/>
  <c r="L95" i="2"/>
  <c r="F48" i="6" s="1"/>
  <c r="F42" i="6"/>
  <c r="F95" i="5"/>
  <c r="L93" i="2"/>
  <c r="F45" i="6" s="1"/>
  <c r="L92" i="2"/>
  <c r="L91" i="2"/>
  <c r="F43" i="6" s="1"/>
  <c r="L80" i="2"/>
  <c r="F80" i="5" s="1"/>
  <c r="F10" i="6"/>
  <c r="F55" i="5"/>
  <c r="F16" i="6"/>
  <c r="F60" i="5"/>
  <c r="F11" i="6"/>
  <c r="F57" i="5"/>
  <c r="F12" i="6"/>
  <c r="F56" i="5"/>
  <c r="L71" i="2"/>
  <c r="F13" i="6" s="1"/>
  <c r="L70" i="2"/>
  <c r="F17" i="6" s="1"/>
  <c r="F61" i="5"/>
  <c r="L69" i="2"/>
  <c r="F18" i="6" s="1"/>
  <c r="L68" i="2"/>
  <c r="L67" i="2"/>
  <c r="F21" i="6" s="1"/>
  <c r="L66" i="2"/>
  <c r="F20" i="6" s="1"/>
  <c r="F64" i="5"/>
  <c r="L65" i="2"/>
  <c r="F19" i="6" s="1"/>
  <c r="F63" i="5"/>
  <c r="F15" i="6"/>
  <c r="F62" i="5"/>
  <c r="L63" i="2"/>
  <c r="F24" i="6" s="1"/>
  <c r="L62" i="2"/>
  <c r="F23" i="6" s="1"/>
  <c r="L61" i="2"/>
  <c r="F22" i="6" s="1"/>
  <c r="L60" i="2"/>
  <c r="F25" i="6" s="1"/>
  <c r="L58" i="2"/>
  <c r="F27" i="6" s="1"/>
  <c r="F71" i="5"/>
  <c r="L55" i="2"/>
  <c r="F28" i="6" s="1"/>
  <c r="L42" i="2"/>
  <c r="F23" i="5" s="1"/>
  <c r="L40" i="2"/>
  <c r="F15" i="5" s="1"/>
  <c r="L39" i="2"/>
  <c r="F16" i="5" s="1"/>
  <c r="L38" i="2"/>
  <c r="F20" i="5" s="1"/>
  <c r="L36" i="2"/>
  <c r="F24" i="5" s="1"/>
  <c r="L35" i="2"/>
  <c r="F22" i="5" s="1"/>
  <c r="L33" i="2"/>
  <c r="F18" i="5" s="1"/>
  <c r="L32" i="2"/>
  <c r="F17" i="5" s="1"/>
  <c r="L31" i="2"/>
  <c r="F21" i="5" s="1"/>
  <c r="L28" i="2"/>
  <c r="F27" i="5" s="1"/>
  <c r="L27" i="2"/>
  <c r="F28" i="5" s="1"/>
  <c r="L26" i="2"/>
  <c r="F29" i="5" s="1"/>
  <c r="L25" i="2"/>
  <c r="F33" i="5" s="1"/>
  <c r="L22" i="2"/>
  <c r="F25" i="5" s="1"/>
  <c r="L21" i="2"/>
  <c r="F30" i="5" s="1"/>
  <c r="L20" i="2"/>
  <c r="F32" i="5" s="1"/>
  <c r="L19" i="2"/>
  <c r="F34" i="5" s="1"/>
  <c r="L13" i="2"/>
  <c r="F31" i="5" s="1"/>
  <c r="J85" i="1"/>
  <c r="J87" i="1"/>
  <c r="J86" i="1"/>
  <c r="J88" i="1"/>
  <c r="J89" i="1"/>
  <c r="J90" i="1"/>
  <c r="J91" i="1"/>
  <c r="J92" i="1"/>
  <c r="J93" i="1"/>
  <c r="J94" i="1"/>
  <c r="J95" i="1"/>
  <c r="J96" i="1"/>
  <c r="J97" i="1"/>
  <c r="J98" i="1"/>
  <c r="J99" i="1"/>
  <c r="J117" i="1"/>
  <c r="J118" i="1"/>
  <c r="J119" i="1"/>
  <c r="F121" i="1"/>
  <c r="J121" i="1" s="1"/>
  <c r="F120" i="1"/>
  <c r="J120" i="1" s="1"/>
  <c r="F122" i="1"/>
  <c r="J122" i="1" s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10" i="1"/>
  <c r="J111" i="1"/>
  <c r="J112" i="1"/>
  <c r="J81" i="1"/>
  <c r="F57" i="1"/>
  <c r="J57" i="1" s="1"/>
  <c r="F56" i="1"/>
  <c r="J56" i="1" s="1"/>
  <c r="F55" i="1"/>
  <c r="J55" i="1" s="1"/>
  <c r="F54" i="1"/>
  <c r="J54" i="1" s="1"/>
  <c r="F53" i="1"/>
  <c r="J53" i="1" s="1"/>
  <c r="F58" i="1"/>
  <c r="J58" i="1" s="1"/>
  <c r="J59" i="1"/>
  <c r="F60" i="1"/>
  <c r="J60" i="1" s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47" i="1"/>
  <c r="J15" i="1"/>
  <c r="J14" i="1"/>
  <c r="J13" i="1"/>
  <c r="J12" i="1"/>
  <c r="J11" i="1"/>
  <c r="J16" i="1"/>
  <c r="J17" i="1"/>
  <c r="J18" i="1"/>
  <c r="J19" i="1"/>
  <c r="J20" i="1"/>
  <c r="J21" i="1"/>
  <c r="J22" i="1"/>
  <c r="J23" i="1"/>
  <c r="J25" i="1"/>
  <c r="J24" i="1"/>
  <c r="J26" i="1"/>
  <c r="J27" i="1"/>
  <c r="J29" i="1"/>
  <c r="J28" i="1"/>
  <c r="J30" i="1"/>
  <c r="J31" i="1"/>
  <c r="J32" i="1"/>
  <c r="J33" i="1"/>
  <c r="J34" i="1"/>
  <c r="J35" i="1"/>
  <c r="J36" i="1"/>
  <c r="J37" i="1"/>
  <c r="J38" i="1"/>
  <c r="J40" i="1"/>
  <c r="J39" i="1"/>
  <c r="J41" i="1"/>
  <c r="H60" i="6" l="1"/>
  <c r="I60" i="6" s="1"/>
  <c r="H61" i="6"/>
  <c r="I61" i="6" s="1"/>
  <c r="H68" i="6"/>
  <c r="I68" i="6" s="1"/>
  <c r="H63" i="6"/>
  <c r="I63" i="6" s="1"/>
  <c r="G75" i="6"/>
  <c r="H75" i="6" s="1"/>
  <c r="I75" i="6" s="1"/>
  <c r="G27" i="6"/>
  <c r="G22" i="6"/>
  <c r="G18" i="6"/>
  <c r="G10" i="6"/>
  <c r="G25" i="6"/>
  <c r="G21" i="6"/>
  <c r="G17" i="6"/>
  <c r="G13" i="6"/>
  <c r="G24" i="6"/>
  <c r="G20" i="6"/>
  <c r="G16" i="6"/>
  <c r="G12" i="6"/>
  <c r="G28" i="6"/>
  <c r="G23" i="6"/>
  <c r="G19" i="6"/>
  <c r="G15" i="6"/>
  <c r="G11" i="6"/>
  <c r="G51" i="6"/>
  <c r="H51" i="6" s="1"/>
  <c r="I51" i="6" s="1"/>
  <c r="G47" i="6"/>
  <c r="G43" i="6"/>
  <c r="H43" i="6" s="1"/>
  <c r="I43" i="6" s="1"/>
  <c r="G39" i="6"/>
  <c r="H39" i="6" s="1"/>
  <c r="I39" i="6" s="1"/>
  <c r="G42" i="6"/>
  <c r="H42" i="6" s="1"/>
  <c r="I42" i="6" s="1"/>
  <c r="G38" i="6"/>
  <c r="H38" i="6" s="1"/>
  <c r="G49" i="6"/>
  <c r="G45" i="6"/>
  <c r="H45" i="6" s="1"/>
  <c r="I45" i="6" s="1"/>
  <c r="G48" i="6"/>
  <c r="G40" i="6"/>
  <c r="G50" i="6"/>
  <c r="H50" i="6" s="1"/>
  <c r="I50" i="6" s="1"/>
  <c r="G52" i="6"/>
  <c r="H52" i="6" s="1"/>
  <c r="I52" i="6" s="1"/>
  <c r="F122" i="5"/>
  <c r="F126" i="5"/>
  <c r="F59" i="6"/>
  <c r="H74" i="6" s="1"/>
  <c r="I74" i="6" s="1"/>
  <c r="F125" i="5"/>
  <c r="F65" i="6"/>
  <c r="H72" i="6" s="1"/>
  <c r="I72" i="6" s="1"/>
  <c r="F63" i="6"/>
  <c r="H70" i="6" s="1"/>
  <c r="I70" i="6" s="1"/>
  <c r="F127" i="5"/>
  <c r="F131" i="5"/>
  <c r="F123" i="5"/>
  <c r="F134" i="5"/>
  <c r="F60" i="6"/>
  <c r="H66" i="6" s="1"/>
  <c r="I66" i="6" s="1"/>
  <c r="F124" i="5"/>
  <c r="F135" i="5"/>
  <c r="F132" i="5"/>
  <c r="F133" i="5"/>
  <c r="F137" i="5"/>
  <c r="F90" i="5"/>
  <c r="F41" i="6"/>
  <c r="H48" i="6" s="1"/>
  <c r="I48" i="6" s="1"/>
  <c r="F93" i="5"/>
  <c r="F44" i="6"/>
  <c r="G44" i="6" s="1"/>
  <c r="F96" i="5"/>
  <c r="F100" i="5"/>
  <c r="F98" i="5"/>
  <c r="F46" i="6"/>
  <c r="G46" i="6" s="1"/>
  <c r="H46" i="6" s="1"/>
  <c r="I46" i="6" s="1"/>
  <c r="F99" i="5"/>
  <c r="F94" i="5"/>
  <c r="F58" i="5"/>
  <c r="F65" i="5"/>
  <c r="F14" i="6"/>
  <c r="H23" i="6" s="1"/>
  <c r="I23" i="6" s="1"/>
  <c r="F59" i="5"/>
  <c r="F66" i="5"/>
  <c r="F69" i="5"/>
  <c r="F67" i="5"/>
  <c r="F68" i="5"/>
  <c r="F70" i="5"/>
  <c r="F72" i="5"/>
  <c r="G29" i="6"/>
  <c r="H29" i="6" s="1"/>
  <c r="I29" i="6" s="1"/>
  <c r="H24" i="6"/>
  <c r="I24" i="6" s="1"/>
  <c r="H16" i="6"/>
  <c r="I16" i="6" s="1"/>
  <c r="H11" i="6"/>
  <c r="I11" i="6" s="1"/>
  <c r="H28" i="6"/>
  <c r="I28" i="6" s="1"/>
  <c r="H19" i="6"/>
  <c r="I19" i="6" s="1"/>
  <c r="G31" i="6"/>
  <c r="H31" i="6" s="1"/>
  <c r="I31" i="6" s="1"/>
  <c r="H27" i="6"/>
  <c r="I27" i="6" s="1"/>
  <c r="H22" i="6"/>
  <c r="I22" i="6" s="1"/>
  <c r="H18" i="6"/>
  <c r="I18" i="6" s="1"/>
  <c r="H10" i="6"/>
  <c r="G30" i="6"/>
  <c r="H30" i="6" s="1"/>
  <c r="I30" i="6" s="1"/>
  <c r="H25" i="6"/>
  <c r="I25" i="6" s="1"/>
  <c r="H21" i="6"/>
  <c r="I21" i="6" s="1"/>
  <c r="H13" i="6"/>
  <c r="I13" i="6" s="1"/>
  <c r="H20" i="6"/>
  <c r="I20" i="6" s="1"/>
  <c r="H12" i="6"/>
  <c r="I12" i="6" s="1"/>
  <c r="H15" i="6"/>
  <c r="I15" i="6" s="1"/>
  <c r="H62" i="6" l="1"/>
  <c r="I62" i="6" s="1"/>
  <c r="H65" i="6"/>
  <c r="I65" i="6" s="1"/>
  <c r="H67" i="6"/>
  <c r="I67" i="6" s="1"/>
  <c r="G41" i="6"/>
  <c r="H41" i="6" s="1"/>
  <c r="I41" i="6" s="1"/>
  <c r="G14" i="6"/>
  <c r="H14" i="6" s="1"/>
  <c r="I14" i="6" s="1"/>
  <c r="H40" i="6"/>
  <c r="I40" i="6" s="1"/>
  <c r="H49" i="6"/>
  <c r="I49" i="6" s="1"/>
  <c r="H44" i="6"/>
  <c r="I44" i="6" s="1"/>
  <c r="H47" i="6"/>
  <c r="I47" i="6" s="1"/>
  <c r="H17" i="6"/>
  <c r="I17" i="6" s="1"/>
</calcChain>
</file>

<file path=xl/sharedStrings.xml><?xml version="1.0" encoding="utf-8"?>
<sst xmlns="http://schemas.openxmlformats.org/spreadsheetml/2006/main" count="1796" uniqueCount="208">
  <si>
    <t xml:space="preserve"> XL SZKOLNA LIGA SPORTÓW ZIMOWYCH  SKOKI NARCIARSKIE</t>
  </si>
  <si>
    <t xml:space="preserve"> I KOMBINACJA NORWESKA</t>
  </si>
  <si>
    <t xml:space="preserve">Chłopcy 2007 i mł   </t>
  </si>
  <si>
    <t>K-15</t>
  </si>
  <si>
    <t>Nr</t>
  </si>
  <si>
    <t>Nazwisko i Imię</t>
  </si>
  <si>
    <t>Rok</t>
  </si>
  <si>
    <t>Klub</t>
  </si>
  <si>
    <t>Szkoła</t>
  </si>
  <si>
    <t>23.12 PKt</t>
  </si>
  <si>
    <t>30.12 Pkt</t>
  </si>
  <si>
    <t>Razem</t>
  </si>
  <si>
    <t>Maciusiak Mateusz</t>
  </si>
  <si>
    <t>KS Chochołów</t>
  </si>
  <si>
    <t>SP Chochołów</t>
  </si>
  <si>
    <t>Rafacz Grzegorz</t>
  </si>
  <si>
    <t>AZS</t>
  </si>
  <si>
    <t>Bachleda Adam</t>
  </si>
  <si>
    <t>KS Evenement</t>
  </si>
  <si>
    <t>SP 5 Z-ne</t>
  </si>
  <si>
    <t>Grzebień Bartłomiej</t>
  </si>
  <si>
    <t>SP Spytkowice</t>
  </si>
  <si>
    <t>Sobański Marcin</t>
  </si>
  <si>
    <t>SP Suche</t>
  </si>
  <si>
    <t>Bobak Szymon</t>
  </si>
  <si>
    <t>Byrski Szymon</t>
  </si>
  <si>
    <t>SP Ciche</t>
  </si>
  <si>
    <t>Łukaszczyk Łukasz</t>
  </si>
  <si>
    <t>TS Wisła</t>
  </si>
  <si>
    <t>SP 3 Z-ne</t>
  </si>
  <si>
    <t>Zarycki Michał</t>
  </si>
  <si>
    <t>SP Poronin</t>
  </si>
  <si>
    <t>Urbański Szymon</t>
  </si>
  <si>
    <t>SP Ratułów</t>
  </si>
  <si>
    <t>Lichaj Paweł</t>
  </si>
  <si>
    <t>LKS Poroniec</t>
  </si>
  <si>
    <t>SP Gliczarów Dolny</t>
  </si>
  <si>
    <t>Obtułowicz Michał</t>
  </si>
  <si>
    <t>Stoch Kacper</t>
  </si>
  <si>
    <t>SP Nowe Bystre</t>
  </si>
  <si>
    <t>Bartol Klemens</t>
  </si>
  <si>
    <t>Gruszka Mariusz</t>
  </si>
  <si>
    <t>Kobylarczyk Jarosław</t>
  </si>
  <si>
    <t>SP Brzegi</t>
  </si>
  <si>
    <t>Michniak Szymon</t>
  </si>
  <si>
    <t>SP Dzianisz</t>
  </si>
  <si>
    <t>Zięba Dawid</t>
  </si>
  <si>
    <t>Duda Filip</t>
  </si>
  <si>
    <t>SP 1 Z-ne</t>
  </si>
  <si>
    <t>Suchecki Kacper</t>
  </si>
  <si>
    <t>UKS Zogrody</t>
  </si>
  <si>
    <t>Jarończyk Szczepan</t>
  </si>
  <si>
    <t>Wiercioch Stanisław</t>
  </si>
  <si>
    <t>SP Kościelisko</t>
  </si>
  <si>
    <t>Haberny Damian</t>
  </si>
  <si>
    <t>Słomka Mateusz</t>
  </si>
  <si>
    <t>Cudzich Michał</t>
  </si>
  <si>
    <t>SP Sierockie</t>
  </si>
  <si>
    <t>Palider Oskar</t>
  </si>
  <si>
    <t>Szwajnos Kamil</t>
  </si>
  <si>
    <t>Łowicki Kamil</t>
  </si>
  <si>
    <t>Mrowca Piotr</t>
  </si>
  <si>
    <t>Marduła Roman</t>
  </si>
  <si>
    <t>SP 2 Biały Dunajec</t>
  </si>
  <si>
    <t>Marduła Robert</t>
  </si>
  <si>
    <t xml:space="preserve">Dziewczęta 2007 i mł   </t>
  </si>
  <si>
    <t>Sobczyk Kalina</t>
  </si>
  <si>
    <t xml:space="preserve">Chłopcy 2006-2005 </t>
  </si>
  <si>
    <t>K-35</t>
  </si>
  <si>
    <t>Jarząbek Kacper</t>
  </si>
  <si>
    <t>Amilkiewicz Tymoteusz</t>
  </si>
  <si>
    <t>Serwatowicz Mikołaj</t>
  </si>
  <si>
    <t>Rafacz Rafał</t>
  </si>
  <si>
    <t>Waliczek Andrzej</t>
  </si>
  <si>
    <t>SP 4 Z-ne</t>
  </si>
  <si>
    <t>Mroczkowski Jan</t>
  </si>
  <si>
    <t>Joniak Klemens</t>
  </si>
  <si>
    <t>Michniak Mateusz</t>
  </si>
  <si>
    <t>Wójcik Jakub</t>
  </si>
  <si>
    <t>SP Ząb</t>
  </si>
  <si>
    <t>Dubiel Szymon</t>
  </si>
  <si>
    <t>Jarończyk Szymon</t>
  </si>
  <si>
    <t>SP SMS</t>
  </si>
  <si>
    <t>Staszel Klemens</t>
  </si>
  <si>
    <t xml:space="preserve">WKS </t>
  </si>
  <si>
    <t>Lassak Szymon</t>
  </si>
  <si>
    <t>Król Mateusz</t>
  </si>
  <si>
    <t>SMS Z-ne</t>
  </si>
  <si>
    <t>Rapacz Jakub</t>
  </si>
  <si>
    <t>SP Czerwienne</t>
  </si>
  <si>
    <t>Miechurski Piotr</t>
  </si>
  <si>
    <t>Trebunia Tutka Jakub</t>
  </si>
  <si>
    <t>SP Szaflary</t>
  </si>
  <si>
    <t>Miętus Klemens</t>
  </si>
  <si>
    <t>Malacina Tomasz</t>
  </si>
  <si>
    <t>SP Skrzypne</t>
  </si>
  <si>
    <t>Stachoń Karol</t>
  </si>
  <si>
    <t>Słodyczka Kamil</t>
  </si>
  <si>
    <t xml:space="preserve">Dziewczęta 2004 - 2003    </t>
  </si>
  <si>
    <t>Kobiela Natalia</t>
  </si>
  <si>
    <t>Rapacz Zuzanna</t>
  </si>
  <si>
    <t>PK</t>
  </si>
  <si>
    <t xml:space="preserve">Chłopcy 2003-2004  </t>
  </si>
  <si>
    <t>K-65</t>
  </si>
  <si>
    <t>Galica Jan</t>
  </si>
  <si>
    <t>Cudzich Jan</t>
  </si>
  <si>
    <t>Marusarz Stanisław</t>
  </si>
  <si>
    <t>Bobak Bartłomiej</t>
  </si>
  <si>
    <t>Haza Jakub</t>
  </si>
  <si>
    <t>Zygmuntowicz Sebastian</t>
  </si>
  <si>
    <t>WKS</t>
  </si>
  <si>
    <t>Kuchta Bartłomiej</t>
  </si>
  <si>
    <t>Gim Nowa Biała</t>
  </si>
  <si>
    <t>Wróbel Marcin</t>
  </si>
  <si>
    <t>Liszka Jan</t>
  </si>
  <si>
    <t>Dawidek Maciej</t>
  </si>
  <si>
    <t>Rzadkosz Jan</t>
  </si>
  <si>
    <t>SP 9 Z-ne</t>
  </si>
  <si>
    <t>Zapotoczny Szymon</t>
  </si>
  <si>
    <t>Majerczyk Stanisław</t>
  </si>
  <si>
    <t>Bukowski Jan</t>
  </si>
  <si>
    <t xml:space="preserve">Dziewczęta 2002-2001  </t>
  </si>
  <si>
    <t>Król Sabina</t>
  </si>
  <si>
    <t>Pawlikowska Róża</t>
  </si>
  <si>
    <t>Karpiel Kamila</t>
  </si>
  <si>
    <t>Kil Joanna</t>
  </si>
  <si>
    <t>Szwab Joanna</t>
  </si>
  <si>
    <t xml:space="preserve">Chłopcy 2002-2001  </t>
  </si>
  <si>
    <t>Niżnik Adam</t>
  </si>
  <si>
    <t>Gim 1 Z-ne</t>
  </si>
  <si>
    <t>Stosel Kacper</t>
  </si>
  <si>
    <t>Kieta Krzysztof</t>
  </si>
  <si>
    <t>Korzeniowski Maciej</t>
  </si>
  <si>
    <t>Haberny Dawid</t>
  </si>
  <si>
    <t>Gim SMS</t>
  </si>
  <si>
    <t>Skupień Adam</t>
  </si>
  <si>
    <t>Zygmuntowicz Krystian</t>
  </si>
  <si>
    <t>Rojek Oskar</t>
  </si>
  <si>
    <t>Jarosz Mateusz</t>
  </si>
  <si>
    <t>Gąsienica-Ciaptak Maciej</t>
  </si>
  <si>
    <t>Zborowski Maciej</t>
  </si>
  <si>
    <t>Gim SMS Szczyrk</t>
  </si>
  <si>
    <t>Pałka Tymoteusz</t>
  </si>
  <si>
    <t>Ciszek Stanisław</t>
  </si>
  <si>
    <t>Gruszka Mateusz</t>
  </si>
  <si>
    <t>Piczura Tomasz</t>
  </si>
  <si>
    <t xml:space="preserve">Bukowski Wojciech </t>
  </si>
  <si>
    <t>Kowalczyk Bartłomiej</t>
  </si>
  <si>
    <t>Żegleń Jakub</t>
  </si>
  <si>
    <t>Topór Marcin</t>
  </si>
  <si>
    <t xml:space="preserve">Organizator </t>
  </si>
  <si>
    <t>Lista startowa 10.02.2017</t>
  </si>
  <si>
    <t>XL SZKOLNA LIGA SPORTÓW ZIMOWYCH</t>
  </si>
  <si>
    <t>WYNIKI I SERIA</t>
  </si>
  <si>
    <t>Start: 10:00</t>
  </si>
  <si>
    <t xml:space="preserve">Sędziowie orzekający: </t>
  </si>
  <si>
    <t>Delegat Techniczny: Kazimierz Długopolski</t>
  </si>
  <si>
    <t>A</t>
  </si>
  <si>
    <t>B</t>
  </si>
  <si>
    <t>Kierownik zawodów: Henryk Radźko</t>
  </si>
  <si>
    <t>C</t>
  </si>
  <si>
    <t>Rocznik</t>
  </si>
  <si>
    <t>Metry</t>
  </si>
  <si>
    <t>Pkt długość</t>
  </si>
  <si>
    <t>Sędzia A</t>
  </si>
  <si>
    <t>Sędzia B</t>
  </si>
  <si>
    <t>Sędzia C</t>
  </si>
  <si>
    <t>A+B+C</t>
  </si>
  <si>
    <t>Nota</t>
  </si>
  <si>
    <t xml:space="preserve">Dziewczęta 2005 - 2006    </t>
  </si>
  <si>
    <t xml:space="preserve">Dziewczęta 1997-2000  </t>
  </si>
  <si>
    <t>SKOKI 10.02.2017 r.</t>
  </si>
  <si>
    <t>SKOKI 23.12.2017 r.</t>
  </si>
  <si>
    <t>Nota ogólna</t>
  </si>
  <si>
    <t>Pkt</t>
  </si>
  <si>
    <t>KOMBINACJA NORWESKA</t>
  </si>
  <si>
    <t>2km</t>
  </si>
  <si>
    <t>Różnica</t>
  </si>
  <si>
    <t>Mnożnik</t>
  </si>
  <si>
    <t>Czas</t>
  </si>
  <si>
    <t>10.02.2017</t>
  </si>
  <si>
    <t>2 km</t>
  </si>
  <si>
    <t>3 km</t>
  </si>
  <si>
    <t>4 km</t>
  </si>
  <si>
    <t>5 km</t>
  </si>
  <si>
    <t xml:space="preserve">MOSiR </t>
  </si>
  <si>
    <t xml:space="preserve">Dziewczęta 2000-1997  </t>
  </si>
  <si>
    <t>Puchar Ferii</t>
  </si>
  <si>
    <t>Kosidis Karol</t>
  </si>
  <si>
    <t>Luberda Aleksander</t>
  </si>
  <si>
    <t>DNS</t>
  </si>
  <si>
    <t>Bukowski Stanisław</t>
  </si>
  <si>
    <t>Trebunia Kamil</t>
  </si>
  <si>
    <t>Skupień Wojciech</t>
  </si>
  <si>
    <t>Haliński Krzysztof</t>
  </si>
  <si>
    <t>Wyroba Halina</t>
  </si>
  <si>
    <t>Gąsienica Stanisław</t>
  </si>
  <si>
    <t>M</t>
  </si>
  <si>
    <t>DND</t>
  </si>
  <si>
    <t>Cza startu</t>
  </si>
  <si>
    <t>Czas mety</t>
  </si>
  <si>
    <t>Czas biegu</t>
  </si>
  <si>
    <t>XL Szkolna Liga Sportów Zimowych</t>
  </si>
  <si>
    <t>Kombinacja norweska</t>
  </si>
  <si>
    <t>Trasy COS</t>
  </si>
  <si>
    <t xml:space="preserve"> Start 10.02.2017</t>
  </si>
  <si>
    <t>WYNIKI II SERIA</t>
  </si>
  <si>
    <t>WYNIKI SKOKÓW 4 EDYCJA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</si>
</sst>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5" borderId="0" xfId="0" applyFill="1" applyBorder="1" applyAlignment="1">
      <alignment horizontal="left"/>
    </xf>
    <xf numFmtId="0" fontId="0" fillId="5" borderId="0" xfId="0" applyFill="1" applyBorder="1" applyAlignment="1">
      <alignment horizontal="center"/>
    </xf>
    <xf numFmtId="0" fontId="5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quotePrefix="1"/>
    <xf numFmtId="1" fontId="0" fillId="0" borderId="0" xfId="0" applyNumberFormat="1"/>
    <xf numFmtId="4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3</xdr:row>
      <xdr:rowOff>65359</xdr:rowOff>
    </xdr:from>
    <xdr:to>
      <xdr:col>7</xdr:col>
      <xdr:colOff>200025</xdr:colOff>
      <xdr:row>6</xdr:row>
      <xdr:rowOff>142875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741634"/>
          <a:ext cx="1076325" cy="6585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koki%2023.12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startowa"/>
      <sheetName val="Wyniki 1 seria "/>
      <sheetName val="Wyniki 2 seria"/>
      <sheetName val="Wyniki końcowe"/>
      <sheetName val="wyniki 1 serii do biegów"/>
      <sheetName val="Wyniki kn1edycja"/>
    </sheetNames>
    <sheetDataSet>
      <sheetData sheetId="0"/>
      <sheetData sheetId="1">
        <row r="56">
          <cell r="L56" t="str">
            <v>DNS</v>
          </cell>
        </row>
        <row r="57">
          <cell r="L57" t="str">
            <v>DNS</v>
          </cell>
        </row>
        <row r="58">
          <cell r="L58" t="str">
            <v>DNS</v>
          </cell>
        </row>
        <row r="59">
          <cell r="L59" t="str">
            <v>DNS</v>
          </cell>
        </row>
        <row r="60">
          <cell r="L60" t="str">
            <v>DNS</v>
          </cell>
        </row>
        <row r="62">
          <cell r="L62" t="str">
            <v>DNS</v>
          </cell>
        </row>
        <row r="63">
          <cell r="L63" t="str">
            <v>DNS</v>
          </cell>
        </row>
        <row r="120">
          <cell r="L120" t="str">
            <v>DNS</v>
          </cell>
        </row>
        <row r="126">
          <cell r="L126" t="str">
            <v>DNS</v>
          </cell>
        </row>
        <row r="130">
          <cell r="L130" t="str">
            <v>DNS</v>
          </cell>
        </row>
      </sheetData>
      <sheetData sheetId="2">
        <row r="56">
          <cell r="L56" t="str">
            <v>DNS</v>
          </cell>
        </row>
        <row r="57">
          <cell r="L57" t="str">
            <v>DNS</v>
          </cell>
        </row>
        <row r="58">
          <cell r="L58" t="str">
            <v>DNS</v>
          </cell>
        </row>
        <row r="59">
          <cell r="L59" t="str">
            <v>DNS</v>
          </cell>
        </row>
        <row r="60">
          <cell r="L60" t="str">
            <v>DNS</v>
          </cell>
        </row>
        <row r="62">
          <cell r="L62" t="str">
            <v>DNS</v>
          </cell>
        </row>
        <row r="63">
          <cell r="L63" t="str">
            <v>DNS</v>
          </cell>
        </row>
        <row r="120">
          <cell r="L120" t="str">
            <v>DNS</v>
          </cell>
        </row>
        <row r="126">
          <cell r="L126" t="str">
            <v>DNS</v>
          </cell>
        </row>
        <row r="130">
          <cell r="L130" t="str">
            <v>DNS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workbookViewId="0">
      <selection activeCell="D105" sqref="D105"/>
    </sheetView>
  </sheetViews>
  <sheetFormatPr defaultRowHeight="15"/>
  <cols>
    <col min="1" max="1" width="4.85546875" customWidth="1"/>
    <col min="2" max="2" width="19.140625" customWidth="1"/>
    <col min="3" max="3" width="5.85546875" customWidth="1"/>
    <col min="4" max="4" width="13.28515625" customWidth="1"/>
    <col min="5" max="5" width="15.28515625" customWidth="1"/>
    <col min="6" max="6" width="3.5703125" customWidth="1"/>
    <col min="7" max="7" width="3.28515625" customWidth="1"/>
    <col min="8" max="8" width="3.42578125" customWidth="1"/>
    <col min="9" max="9" width="1.5703125" customWidth="1"/>
    <col min="10" max="10" width="5.85546875" customWidth="1"/>
  </cols>
  <sheetData>
    <row r="1" spans="1:10" ht="18.75">
      <c r="A1" s="1" t="s">
        <v>0</v>
      </c>
      <c r="D1" s="2"/>
      <c r="E1" s="3"/>
      <c r="F1" s="3"/>
      <c r="G1" s="4"/>
      <c r="H1" s="4"/>
      <c r="I1" s="4"/>
    </row>
    <row r="2" spans="1:10" ht="18.75">
      <c r="B2" s="5"/>
      <c r="D2" s="1" t="s">
        <v>1</v>
      </c>
      <c r="E2" s="3"/>
      <c r="F2" s="3"/>
      <c r="G2" s="4"/>
      <c r="H2" s="4"/>
      <c r="I2" s="4"/>
    </row>
    <row r="3" spans="1:10" ht="18.75">
      <c r="B3" s="34" t="s">
        <v>187</v>
      </c>
      <c r="D3" s="2"/>
      <c r="E3" s="3"/>
      <c r="F3" s="3"/>
      <c r="G3" s="4"/>
      <c r="H3" s="4"/>
      <c r="I3" s="4"/>
    </row>
    <row r="4" spans="1:10">
      <c r="C4" s="7"/>
      <c r="D4" s="2"/>
      <c r="E4" s="3"/>
      <c r="F4" s="3"/>
      <c r="G4" s="4"/>
      <c r="H4" s="4"/>
      <c r="I4" s="4"/>
    </row>
    <row r="5" spans="1:10" ht="15.75">
      <c r="B5" s="6" t="s">
        <v>151</v>
      </c>
      <c r="C5" s="5"/>
      <c r="D5" s="2"/>
      <c r="E5" s="3"/>
      <c r="F5" s="3"/>
      <c r="G5" s="4"/>
      <c r="H5" s="4"/>
      <c r="I5" s="4"/>
    </row>
    <row r="6" spans="1:10">
      <c r="D6" s="2"/>
      <c r="E6" s="3"/>
      <c r="F6" s="3"/>
      <c r="G6" s="4"/>
      <c r="H6" s="4"/>
      <c r="I6" s="4"/>
    </row>
    <row r="7" spans="1:10">
      <c r="A7" s="5" t="s">
        <v>2</v>
      </c>
      <c r="B7" s="5"/>
      <c r="C7" s="5" t="s">
        <v>3</v>
      </c>
      <c r="D7" s="2"/>
      <c r="E7" s="3"/>
      <c r="F7" s="3"/>
      <c r="G7" s="4"/>
      <c r="H7" s="4"/>
      <c r="I7" s="4"/>
    </row>
    <row r="8" spans="1:10">
      <c r="D8" s="2"/>
      <c r="E8" s="3"/>
      <c r="F8" s="3"/>
      <c r="G8" s="4"/>
      <c r="H8" s="4"/>
      <c r="I8" s="4"/>
    </row>
    <row r="9" spans="1:10">
      <c r="A9" s="8" t="s">
        <v>4</v>
      </c>
      <c r="B9" s="8" t="s">
        <v>5</v>
      </c>
      <c r="C9" s="8" t="s">
        <v>6</v>
      </c>
      <c r="D9" s="8" t="s">
        <v>7</v>
      </c>
      <c r="E9" s="9" t="s">
        <v>8</v>
      </c>
      <c r="F9" s="10" t="s">
        <v>9</v>
      </c>
      <c r="G9" s="11" t="s">
        <v>10</v>
      </c>
      <c r="H9" s="11"/>
      <c r="I9" s="11"/>
      <c r="J9" s="8" t="s">
        <v>11</v>
      </c>
    </row>
    <row r="11" spans="1:10">
      <c r="A11" s="12">
        <v>1</v>
      </c>
      <c r="B11" t="s">
        <v>59</v>
      </c>
      <c r="C11" s="12">
        <v>2008</v>
      </c>
      <c r="D11" s="14" t="s">
        <v>50</v>
      </c>
      <c r="F11">
        <v>0</v>
      </c>
      <c r="J11">
        <f t="shared" ref="J11:J41" si="0">SUM(F11:I11)</f>
        <v>0</v>
      </c>
    </row>
    <row r="12" spans="1:10">
      <c r="A12" s="12">
        <v>2</v>
      </c>
      <c r="B12" t="s">
        <v>60</v>
      </c>
      <c r="C12" s="12">
        <v>2009</v>
      </c>
      <c r="D12" s="14" t="s">
        <v>50</v>
      </c>
      <c r="F12">
        <v>0</v>
      </c>
      <c r="J12">
        <f t="shared" si="0"/>
        <v>0</v>
      </c>
    </row>
    <row r="13" spans="1:10">
      <c r="A13" s="12">
        <v>3</v>
      </c>
      <c r="B13" t="s">
        <v>61</v>
      </c>
      <c r="C13" s="18">
        <v>2011</v>
      </c>
      <c r="D13" t="s">
        <v>28</v>
      </c>
      <c r="F13">
        <v>0</v>
      </c>
      <c r="J13">
        <f t="shared" si="0"/>
        <v>0</v>
      </c>
    </row>
    <row r="14" spans="1:10">
      <c r="A14" s="12">
        <v>4</v>
      </c>
      <c r="B14" t="s">
        <v>62</v>
      </c>
      <c r="C14" s="18">
        <v>2008</v>
      </c>
      <c r="D14" s="14" t="s">
        <v>35</v>
      </c>
      <c r="E14" t="s">
        <v>63</v>
      </c>
      <c r="F14">
        <v>0</v>
      </c>
      <c r="J14">
        <f t="shared" si="0"/>
        <v>0</v>
      </c>
    </row>
    <row r="15" spans="1:10">
      <c r="A15" s="12">
        <v>5</v>
      </c>
      <c r="B15" t="s">
        <v>64</v>
      </c>
      <c r="C15" s="18">
        <v>2007</v>
      </c>
      <c r="D15" s="14" t="s">
        <v>35</v>
      </c>
      <c r="E15" t="s">
        <v>63</v>
      </c>
      <c r="F15">
        <v>0</v>
      </c>
      <c r="J15">
        <f t="shared" si="0"/>
        <v>0</v>
      </c>
    </row>
    <row r="16" spans="1:10">
      <c r="A16" s="12">
        <v>6</v>
      </c>
      <c r="B16" t="s">
        <v>58</v>
      </c>
      <c r="C16" s="12">
        <v>2009</v>
      </c>
      <c r="D16" s="14" t="s">
        <v>18</v>
      </c>
      <c r="H16">
        <v>8</v>
      </c>
      <c r="J16">
        <f t="shared" si="0"/>
        <v>8</v>
      </c>
    </row>
    <row r="17" spans="1:10">
      <c r="A17" s="12">
        <v>7</v>
      </c>
      <c r="B17" s="2" t="s">
        <v>56</v>
      </c>
      <c r="C17" s="12">
        <v>2008</v>
      </c>
      <c r="D17" t="s">
        <v>28</v>
      </c>
      <c r="E17" t="s">
        <v>57</v>
      </c>
      <c r="F17">
        <v>0</v>
      </c>
      <c r="H17">
        <v>9</v>
      </c>
      <c r="J17">
        <f t="shared" si="0"/>
        <v>9</v>
      </c>
    </row>
    <row r="18" spans="1:10">
      <c r="A18" s="12">
        <v>8</v>
      </c>
      <c r="B18" t="s">
        <v>55</v>
      </c>
      <c r="C18" s="12">
        <v>2009</v>
      </c>
      <c r="D18" s="14" t="s">
        <v>18</v>
      </c>
      <c r="H18">
        <v>12</v>
      </c>
      <c r="J18">
        <f t="shared" si="0"/>
        <v>12</v>
      </c>
    </row>
    <row r="19" spans="1:10">
      <c r="A19" s="12">
        <v>9</v>
      </c>
      <c r="B19" t="s">
        <v>54</v>
      </c>
      <c r="C19" s="18">
        <v>2007</v>
      </c>
      <c r="D19" s="14" t="s">
        <v>16</v>
      </c>
      <c r="F19">
        <v>0</v>
      </c>
      <c r="H19">
        <v>13</v>
      </c>
      <c r="J19">
        <f t="shared" si="0"/>
        <v>13</v>
      </c>
    </row>
    <row r="20" spans="1:10">
      <c r="A20" s="12">
        <v>10</v>
      </c>
      <c r="B20" t="s">
        <v>52</v>
      </c>
      <c r="C20" s="12">
        <v>2008</v>
      </c>
      <c r="D20" t="s">
        <v>28</v>
      </c>
      <c r="E20" t="s">
        <v>53</v>
      </c>
      <c r="H20">
        <v>15</v>
      </c>
      <c r="J20">
        <f t="shared" si="0"/>
        <v>15</v>
      </c>
    </row>
    <row r="21" spans="1:10">
      <c r="A21" s="12">
        <v>11</v>
      </c>
      <c r="B21" t="s">
        <v>51</v>
      </c>
      <c r="C21" s="18">
        <v>2008</v>
      </c>
      <c r="D21" t="s">
        <v>28</v>
      </c>
      <c r="E21" t="s">
        <v>48</v>
      </c>
      <c r="F21">
        <v>19</v>
      </c>
      <c r="J21">
        <f t="shared" si="0"/>
        <v>19</v>
      </c>
    </row>
    <row r="22" spans="1:10">
      <c r="A22" s="12">
        <v>12</v>
      </c>
      <c r="B22" s="13" t="s">
        <v>49</v>
      </c>
      <c r="C22" s="12">
        <v>2007</v>
      </c>
      <c r="D22" s="14" t="s">
        <v>50</v>
      </c>
      <c r="E22" s="14"/>
      <c r="F22">
        <v>16</v>
      </c>
      <c r="G22">
        <v>15</v>
      </c>
      <c r="J22">
        <f t="shared" si="0"/>
        <v>31</v>
      </c>
    </row>
    <row r="23" spans="1:10">
      <c r="A23" s="12">
        <v>13</v>
      </c>
      <c r="B23" t="s">
        <v>47</v>
      </c>
      <c r="C23" s="18">
        <v>2009</v>
      </c>
      <c r="D23" s="14" t="s">
        <v>18</v>
      </c>
      <c r="E23" s="14" t="s">
        <v>48</v>
      </c>
      <c r="F23">
        <v>11</v>
      </c>
      <c r="G23">
        <v>13</v>
      </c>
      <c r="H23">
        <v>8</v>
      </c>
      <c r="J23">
        <f t="shared" si="0"/>
        <v>32</v>
      </c>
    </row>
    <row r="24" spans="1:10">
      <c r="A24" s="12">
        <v>14</v>
      </c>
      <c r="B24" t="s">
        <v>44</v>
      </c>
      <c r="C24" s="12">
        <v>2008</v>
      </c>
      <c r="D24" s="14" t="s">
        <v>16</v>
      </c>
      <c r="E24" t="s">
        <v>45</v>
      </c>
      <c r="F24">
        <v>13</v>
      </c>
      <c r="G24">
        <v>12</v>
      </c>
      <c r="H24">
        <v>11</v>
      </c>
      <c r="J24">
        <f t="shared" si="0"/>
        <v>36</v>
      </c>
    </row>
    <row r="25" spans="1:10">
      <c r="A25" s="12">
        <v>15</v>
      </c>
      <c r="B25" t="s">
        <v>46</v>
      </c>
      <c r="C25" s="16">
        <v>2008</v>
      </c>
      <c r="D25" s="14" t="s">
        <v>16</v>
      </c>
      <c r="F25">
        <v>12</v>
      </c>
      <c r="G25">
        <v>14</v>
      </c>
      <c r="H25">
        <v>10</v>
      </c>
      <c r="J25">
        <f t="shared" si="0"/>
        <v>36</v>
      </c>
    </row>
    <row r="26" spans="1:10">
      <c r="A26" s="12">
        <v>16</v>
      </c>
      <c r="B26" s="13" t="s">
        <v>42</v>
      </c>
      <c r="C26" s="12">
        <v>2008</v>
      </c>
      <c r="D26" s="14" t="s">
        <v>35</v>
      </c>
      <c r="E26" s="14" t="s">
        <v>43</v>
      </c>
      <c r="F26">
        <v>14</v>
      </c>
      <c r="G26">
        <v>16</v>
      </c>
      <c r="H26">
        <v>14</v>
      </c>
      <c r="J26">
        <f t="shared" si="0"/>
        <v>44</v>
      </c>
    </row>
    <row r="27" spans="1:10">
      <c r="A27" s="12">
        <v>17</v>
      </c>
      <c r="B27" t="s">
        <v>41</v>
      </c>
      <c r="C27" s="16">
        <v>2008</v>
      </c>
      <c r="D27" s="14" t="s">
        <v>16</v>
      </c>
      <c r="F27">
        <v>15</v>
      </c>
      <c r="G27">
        <v>17</v>
      </c>
      <c r="H27">
        <v>17</v>
      </c>
      <c r="J27">
        <f t="shared" si="0"/>
        <v>49</v>
      </c>
    </row>
    <row r="28" spans="1:10">
      <c r="A28" s="12">
        <v>18</v>
      </c>
      <c r="B28" s="13" t="s">
        <v>38</v>
      </c>
      <c r="C28" s="12">
        <v>2007</v>
      </c>
      <c r="D28" s="14" t="s">
        <v>18</v>
      </c>
      <c r="E28" s="14" t="s">
        <v>39</v>
      </c>
      <c r="F28">
        <v>32</v>
      </c>
      <c r="H28">
        <v>21</v>
      </c>
      <c r="J28">
        <f t="shared" si="0"/>
        <v>53</v>
      </c>
    </row>
    <row r="29" spans="1:10">
      <c r="A29" s="12">
        <v>19</v>
      </c>
      <c r="B29" s="15" t="s">
        <v>40</v>
      </c>
      <c r="C29" s="16">
        <v>2007</v>
      </c>
      <c r="D29" s="17" t="s">
        <v>18</v>
      </c>
      <c r="E29" s="14" t="s">
        <v>19</v>
      </c>
      <c r="F29">
        <v>17</v>
      </c>
      <c r="G29">
        <v>20</v>
      </c>
      <c r="H29">
        <v>16</v>
      </c>
      <c r="J29">
        <f t="shared" si="0"/>
        <v>53</v>
      </c>
    </row>
    <row r="30" spans="1:10">
      <c r="A30" s="12">
        <v>20</v>
      </c>
      <c r="B30" s="13" t="s">
        <v>37</v>
      </c>
      <c r="C30" s="12">
        <v>2008</v>
      </c>
      <c r="D30" s="14" t="s">
        <v>18</v>
      </c>
      <c r="E30" s="14" t="s">
        <v>29</v>
      </c>
      <c r="F30">
        <v>0</v>
      </c>
      <c r="G30">
        <v>26</v>
      </c>
      <c r="H30">
        <v>32</v>
      </c>
      <c r="J30">
        <f t="shared" si="0"/>
        <v>58</v>
      </c>
    </row>
    <row r="31" spans="1:10">
      <c r="A31" s="12">
        <v>21</v>
      </c>
      <c r="B31" s="15" t="s">
        <v>34</v>
      </c>
      <c r="C31" s="16">
        <v>2007</v>
      </c>
      <c r="D31" s="17" t="s">
        <v>35</v>
      </c>
      <c r="E31" s="14" t="s">
        <v>36</v>
      </c>
      <c r="F31">
        <v>20</v>
      </c>
      <c r="G31">
        <v>18</v>
      </c>
      <c r="H31">
        <v>22</v>
      </c>
      <c r="J31">
        <f t="shared" si="0"/>
        <v>60</v>
      </c>
    </row>
    <row r="32" spans="1:10">
      <c r="A32" s="12">
        <v>22</v>
      </c>
      <c r="B32" s="13" t="s">
        <v>32</v>
      </c>
      <c r="C32" s="12">
        <v>2007</v>
      </c>
      <c r="D32" s="14" t="s">
        <v>18</v>
      </c>
      <c r="E32" s="14" t="s">
        <v>33</v>
      </c>
      <c r="F32">
        <v>21</v>
      </c>
      <c r="G32">
        <v>24</v>
      </c>
      <c r="H32">
        <v>18</v>
      </c>
      <c r="J32">
        <f t="shared" si="0"/>
        <v>63</v>
      </c>
    </row>
    <row r="33" spans="1:10">
      <c r="A33" s="12">
        <v>23</v>
      </c>
      <c r="B33" s="13" t="s">
        <v>30</v>
      </c>
      <c r="C33" s="12">
        <v>2008</v>
      </c>
      <c r="D33" s="14" t="s">
        <v>18</v>
      </c>
      <c r="E33" s="14" t="s">
        <v>31</v>
      </c>
      <c r="F33">
        <v>27.5</v>
      </c>
      <c r="G33">
        <v>19</v>
      </c>
      <c r="H33">
        <v>20</v>
      </c>
      <c r="J33">
        <f t="shared" si="0"/>
        <v>66.5</v>
      </c>
    </row>
    <row r="34" spans="1:10">
      <c r="A34" s="12">
        <v>24</v>
      </c>
      <c r="B34" s="13" t="s">
        <v>27</v>
      </c>
      <c r="C34" s="12">
        <v>2007</v>
      </c>
      <c r="D34" s="14" t="s">
        <v>28</v>
      </c>
      <c r="E34" s="14" t="s">
        <v>29</v>
      </c>
      <c r="F34">
        <v>22</v>
      </c>
      <c r="G34">
        <v>29</v>
      </c>
      <c r="H34">
        <v>19</v>
      </c>
      <c r="J34">
        <f t="shared" si="0"/>
        <v>70</v>
      </c>
    </row>
    <row r="35" spans="1:10">
      <c r="A35" s="12">
        <v>25</v>
      </c>
      <c r="B35" s="13" t="s">
        <v>25</v>
      </c>
      <c r="C35" s="12">
        <v>2008</v>
      </c>
      <c r="D35" s="14" t="s">
        <v>13</v>
      </c>
      <c r="E35" s="14" t="s">
        <v>26</v>
      </c>
      <c r="F35">
        <v>27.5</v>
      </c>
      <c r="G35">
        <v>22</v>
      </c>
      <c r="H35">
        <v>29</v>
      </c>
      <c r="J35">
        <f t="shared" si="0"/>
        <v>78.5</v>
      </c>
    </row>
    <row r="36" spans="1:10">
      <c r="A36" s="12">
        <v>26</v>
      </c>
      <c r="B36" s="13" t="s">
        <v>24</v>
      </c>
      <c r="C36" s="12">
        <v>2007</v>
      </c>
      <c r="D36" s="14" t="s">
        <v>18</v>
      </c>
      <c r="E36" s="14" t="s">
        <v>19</v>
      </c>
      <c r="F36">
        <v>36</v>
      </c>
      <c r="G36">
        <v>21</v>
      </c>
      <c r="H36">
        <v>24</v>
      </c>
      <c r="J36">
        <f t="shared" si="0"/>
        <v>81</v>
      </c>
    </row>
    <row r="37" spans="1:10">
      <c r="A37" s="12">
        <v>27</v>
      </c>
      <c r="B37" s="13" t="s">
        <v>22</v>
      </c>
      <c r="C37" s="12">
        <v>2007</v>
      </c>
      <c r="D37" s="14" t="s">
        <v>18</v>
      </c>
      <c r="E37" s="14" t="s">
        <v>23</v>
      </c>
      <c r="F37">
        <v>24</v>
      </c>
      <c r="G37">
        <v>32</v>
      </c>
      <c r="H37">
        <v>26</v>
      </c>
      <c r="J37">
        <f t="shared" si="0"/>
        <v>82</v>
      </c>
    </row>
    <row r="38" spans="1:10">
      <c r="A38" s="12">
        <v>28</v>
      </c>
      <c r="B38" s="13" t="s">
        <v>20</v>
      </c>
      <c r="C38" s="12">
        <v>2007</v>
      </c>
      <c r="D38" s="14" t="s">
        <v>16</v>
      </c>
      <c r="E38" s="14" t="s">
        <v>21</v>
      </c>
      <c r="F38">
        <v>18</v>
      </c>
      <c r="G38">
        <v>45</v>
      </c>
      <c r="H38">
        <v>40</v>
      </c>
      <c r="J38">
        <f t="shared" si="0"/>
        <v>103</v>
      </c>
    </row>
    <row r="39" spans="1:10">
      <c r="A39" s="12">
        <v>29</v>
      </c>
      <c r="B39" s="13" t="s">
        <v>15</v>
      </c>
      <c r="C39" s="12">
        <v>2007</v>
      </c>
      <c r="D39" s="14" t="s">
        <v>16</v>
      </c>
      <c r="E39" s="4"/>
      <c r="F39">
        <v>40</v>
      </c>
      <c r="G39">
        <v>36</v>
      </c>
      <c r="H39">
        <v>50</v>
      </c>
      <c r="J39">
        <f t="shared" si="0"/>
        <v>126</v>
      </c>
    </row>
    <row r="40" spans="1:10">
      <c r="A40" s="12">
        <v>30</v>
      </c>
      <c r="B40" s="13" t="s">
        <v>17</v>
      </c>
      <c r="C40" s="12">
        <v>2007</v>
      </c>
      <c r="D40" s="14" t="s">
        <v>18</v>
      </c>
      <c r="E40" s="14" t="s">
        <v>19</v>
      </c>
      <c r="F40">
        <v>50</v>
      </c>
      <c r="G40">
        <v>40</v>
      </c>
      <c r="H40">
        <v>36</v>
      </c>
      <c r="J40">
        <f t="shared" si="0"/>
        <v>126</v>
      </c>
    </row>
    <row r="41" spans="1:10">
      <c r="A41" s="12">
        <v>31</v>
      </c>
      <c r="B41" s="13" t="s">
        <v>12</v>
      </c>
      <c r="C41" s="12">
        <v>2007</v>
      </c>
      <c r="D41" s="14" t="s">
        <v>13</v>
      </c>
      <c r="E41" s="14" t="s">
        <v>14</v>
      </c>
      <c r="F41">
        <v>45</v>
      </c>
      <c r="G41">
        <v>50</v>
      </c>
      <c r="H41">
        <v>45</v>
      </c>
      <c r="J41">
        <f t="shared" si="0"/>
        <v>140</v>
      </c>
    </row>
    <row r="44" spans="1:10">
      <c r="A44" s="5" t="s">
        <v>65</v>
      </c>
      <c r="B44" s="5"/>
      <c r="C44" s="5" t="s">
        <v>3</v>
      </c>
    </row>
    <row r="45" spans="1:10">
      <c r="A45" s="8" t="s">
        <v>4</v>
      </c>
      <c r="B45" s="8" t="s">
        <v>5</v>
      </c>
      <c r="C45" s="8" t="s">
        <v>6</v>
      </c>
      <c r="D45" s="8" t="s">
        <v>7</v>
      </c>
      <c r="E45" s="9" t="s">
        <v>8</v>
      </c>
      <c r="F45" s="10" t="s">
        <v>9</v>
      </c>
      <c r="G45" s="11" t="s">
        <v>10</v>
      </c>
      <c r="H45" s="11"/>
      <c r="I45" s="11"/>
      <c r="J45" s="8" t="s">
        <v>11</v>
      </c>
    </row>
    <row r="47" spans="1:10">
      <c r="A47" s="12">
        <v>32</v>
      </c>
      <c r="B47" s="13" t="s">
        <v>66</v>
      </c>
      <c r="C47" s="19">
        <v>2007</v>
      </c>
      <c r="D47" s="14" t="s">
        <v>18</v>
      </c>
      <c r="E47" t="s">
        <v>29</v>
      </c>
      <c r="F47">
        <v>0</v>
      </c>
      <c r="G47">
        <v>50</v>
      </c>
      <c r="H47">
        <v>50</v>
      </c>
      <c r="J47">
        <f t="shared" ref="J47" si="1">SUM(F47:I47)</f>
        <v>100</v>
      </c>
    </row>
    <row r="50" spans="1:10">
      <c r="A50" s="7" t="s">
        <v>67</v>
      </c>
      <c r="B50" s="5"/>
      <c r="C50" s="20" t="s">
        <v>68</v>
      </c>
      <c r="D50" s="3"/>
    </row>
    <row r="51" spans="1:10">
      <c r="A51" s="8" t="s">
        <v>4</v>
      </c>
      <c r="B51" s="8" t="s">
        <v>5</v>
      </c>
      <c r="C51" s="8" t="s">
        <v>6</v>
      </c>
      <c r="D51" s="8" t="s">
        <v>7</v>
      </c>
      <c r="E51" s="9" t="s">
        <v>8</v>
      </c>
      <c r="F51" s="10" t="s">
        <v>9</v>
      </c>
      <c r="G51" s="11" t="s">
        <v>10</v>
      </c>
      <c r="H51" s="11"/>
      <c r="I51" s="11"/>
      <c r="J51" s="8" t="s">
        <v>11</v>
      </c>
    </row>
    <row r="53" spans="1:10">
      <c r="A53">
        <v>33</v>
      </c>
      <c r="B53" t="s">
        <v>91</v>
      </c>
      <c r="C53" s="3">
        <v>2006</v>
      </c>
      <c r="D53" s="14" t="s">
        <v>18</v>
      </c>
      <c r="E53" t="s">
        <v>92</v>
      </c>
      <c r="F53">
        <f>SUM('[1]Wyniki 1 seria '!L56,'[1]Wyniki 2 seria'!L56)</f>
        <v>0</v>
      </c>
      <c r="J53">
        <f t="shared" ref="J53:J73" si="2">SUM(F53:I53)</f>
        <v>0</v>
      </c>
    </row>
    <row r="54" spans="1:10">
      <c r="A54">
        <v>34</v>
      </c>
      <c r="B54" s="13" t="s">
        <v>93</v>
      </c>
      <c r="C54" s="4">
        <v>2006</v>
      </c>
      <c r="D54" s="14" t="s">
        <v>28</v>
      </c>
      <c r="E54" t="s">
        <v>48</v>
      </c>
      <c r="F54">
        <f>SUM('[1]Wyniki 1 seria '!L57,'[1]Wyniki 2 seria'!L57)</f>
        <v>0</v>
      </c>
      <c r="J54">
        <f t="shared" si="2"/>
        <v>0</v>
      </c>
    </row>
    <row r="55" spans="1:10">
      <c r="A55">
        <v>35</v>
      </c>
      <c r="B55" s="21" t="s">
        <v>94</v>
      </c>
      <c r="C55" s="22">
        <v>2005</v>
      </c>
      <c r="D55" s="14" t="s">
        <v>28</v>
      </c>
      <c r="E55" s="21" t="s">
        <v>95</v>
      </c>
      <c r="F55">
        <f>SUM('[1]Wyniki 1 seria '!L58,'[1]Wyniki 2 seria'!L58)</f>
        <v>0</v>
      </c>
      <c r="J55">
        <f t="shared" si="2"/>
        <v>0</v>
      </c>
    </row>
    <row r="56" spans="1:10">
      <c r="A56">
        <v>36</v>
      </c>
      <c r="B56" s="13" t="s">
        <v>96</v>
      </c>
      <c r="C56" s="4">
        <v>2006</v>
      </c>
      <c r="D56" s="14" t="s">
        <v>28</v>
      </c>
      <c r="E56" s="14" t="s">
        <v>29</v>
      </c>
      <c r="F56">
        <f>SUM('[1]Wyniki 1 seria '!L59,'[1]Wyniki 2 seria'!L59)</f>
        <v>0</v>
      </c>
      <c r="J56">
        <f t="shared" si="2"/>
        <v>0</v>
      </c>
    </row>
    <row r="57" spans="1:10">
      <c r="A57">
        <v>37</v>
      </c>
      <c r="B57" s="21" t="s">
        <v>97</v>
      </c>
      <c r="C57" s="22">
        <v>2005</v>
      </c>
      <c r="D57" s="14" t="s">
        <v>16</v>
      </c>
      <c r="F57">
        <f>SUM('[1]Wyniki 1 seria '!L60,'[1]Wyniki 2 seria'!L60)</f>
        <v>0</v>
      </c>
      <c r="J57">
        <f t="shared" si="2"/>
        <v>0</v>
      </c>
    </row>
    <row r="58" spans="1:10">
      <c r="A58">
        <v>38</v>
      </c>
      <c r="B58" s="13" t="s">
        <v>90</v>
      </c>
      <c r="C58" s="4">
        <v>2005</v>
      </c>
      <c r="D58" s="14" t="s">
        <v>28</v>
      </c>
      <c r="E58" s="14" t="s">
        <v>82</v>
      </c>
      <c r="F58">
        <f>SUM('[1]Wyniki 1 seria '!L62,'[1]Wyniki 2 seria'!L62)</f>
        <v>0</v>
      </c>
      <c r="H58">
        <v>15</v>
      </c>
      <c r="J58">
        <f t="shared" si="2"/>
        <v>15</v>
      </c>
    </row>
    <row r="59" spans="1:10">
      <c r="A59">
        <v>39</v>
      </c>
      <c r="B59" t="s">
        <v>88</v>
      </c>
      <c r="C59" s="3">
        <v>2005</v>
      </c>
      <c r="D59" s="14" t="s">
        <v>18</v>
      </c>
      <c r="E59" s="2" t="s">
        <v>89</v>
      </c>
      <c r="F59">
        <v>17</v>
      </c>
      <c r="H59">
        <v>16</v>
      </c>
      <c r="J59">
        <f t="shared" si="2"/>
        <v>33</v>
      </c>
    </row>
    <row r="60" spans="1:10">
      <c r="A60">
        <v>40</v>
      </c>
      <c r="B60" s="13" t="s">
        <v>86</v>
      </c>
      <c r="C60" s="4">
        <v>2005</v>
      </c>
      <c r="D60" s="14" t="s">
        <v>18</v>
      </c>
      <c r="E60" s="14" t="s">
        <v>87</v>
      </c>
      <c r="F60">
        <f>SUM('[1]Wyniki 1 seria '!L63,'[1]Wyniki 2 seria'!L63)</f>
        <v>0</v>
      </c>
      <c r="G60">
        <v>17</v>
      </c>
      <c r="H60">
        <v>18</v>
      </c>
      <c r="J60">
        <f t="shared" si="2"/>
        <v>35</v>
      </c>
    </row>
    <row r="61" spans="1:10">
      <c r="A61">
        <v>41</v>
      </c>
      <c r="B61" s="13" t="s">
        <v>85</v>
      </c>
      <c r="C61" s="4">
        <v>2006</v>
      </c>
      <c r="D61" s="14" t="s">
        <v>84</v>
      </c>
      <c r="F61">
        <v>18</v>
      </c>
      <c r="G61">
        <v>18</v>
      </c>
      <c r="H61">
        <v>19</v>
      </c>
      <c r="J61">
        <f t="shared" si="2"/>
        <v>55</v>
      </c>
    </row>
    <row r="62" spans="1:10">
      <c r="A62">
        <v>42</v>
      </c>
      <c r="B62" s="13" t="s">
        <v>83</v>
      </c>
      <c r="C62" s="4">
        <v>2006</v>
      </c>
      <c r="D62" s="14" t="s">
        <v>84</v>
      </c>
      <c r="F62">
        <v>21</v>
      </c>
      <c r="G62">
        <v>19</v>
      </c>
      <c r="H62">
        <v>20</v>
      </c>
      <c r="J62">
        <f t="shared" si="2"/>
        <v>60</v>
      </c>
    </row>
    <row r="63" spans="1:10">
      <c r="A63">
        <v>43</v>
      </c>
      <c r="B63" s="13" t="s">
        <v>81</v>
      </c>
      <c r="C63" s="4">
        <v>2005</v>
      </c>
      <c r="D63" s="14" t="s">
        <v>28</v>
      </c>
      <c r="E63" s="14" t="s">
        <v>82</v>
      </c>
      <c r="F63">
        <v>24</v>
      </c>
      <c r="G63">
        <v>21</v>
      </c>
      <c r="H63">
        <v>17</v>
      </c>
      <c r="J63">
        <f t="shared" si="2"/>
        <v>62</v>
      </c>
    </row>
    <row r="64" spans="1:10">
      <c r="A64">
        <v>44</v>
      </c>
      <c r="B64" s="13" t="s">
        <v>80</v>
      </c>
      <c r="C64" s="4">
        <v>2006</v>
      </c>
      <c r="D64" s="14" t="s">
        <v>16</v>
      </c>
      <c r="F64">
        <v>22</v>
      </c>
      <c r="G64">
        <v>24</v>
      </c>
      <c r="H64">
        <v>22</v>
      </c>
      <c r="J64">
        <f t="shared" si="2"/>
        <v>68</v>
      </c>
    </row>
    <row r="65" spans="1:10">
      <c r="A65">
        <v>45</v>
      </c>
      <c r="B65" s="13" t="s">
        <v>78</v>
      </c>
      <c r="C65" s="4">
        <v>2005</v>
      </c>
      <c r="D65" s="14" t="s">
        <v>18</v>
      </c>
      <c r="E65" s="14" t="s">
        <v>79</v>
      </c>
      <c r="F65">
        <v>20</v>
      </c>
      <c r="G65">
        <v>20</v>
      </c>
      <c r="H65">
        <v>29</v>
      </c>
      <c r="J65">
        <f t="shared" si="2"/>
        <v>69</v>
      </c>
    </row>
    <row r="66" spans="1:10">
      <c r="A66">
        <v>46</v>
      </c>
      <c r="B66" s="13" t="s">
        <v>77</v>
      </c>
      <c r="C66" s="4">
        <v>2005</v>
      </c>
      <c r="D66" s="14" t="s">
        <v>16</v>
      </c>
      <c r="F66">
        <v>29</v>
      </c>
      <c r="G66">
        <v>22</v>
      </c>
      <c r="H66">
        <v>21</v>
      </c>
      <c r="J66">
        <f t="shared" si="2"/>
        <v>72</v>
      </c>
    </row>
    <row r="67" spans="1:10">
      <c r="A67">
        <v>47</v>
      </c>
      <c r="B67" s="13" t="s">
        <v>76</v>
      </c>
      <c r="C67" s="4">
        <v>2005</v>
      </c>
      <c r="D67" s="14" t="s">
        <v>35</v>
      </c>
      <c r="E67" s="21" t="s">
        <v>74</v>
      </c>
      <c r="F67">
        <v>26</v>
      </c>
      <c r="G67">
        <v>26</v>
      </c>
      <c r="H67">
        <v>26</v>
      </c>
      <c r="J67">
        <f t="shared" si="2"/>
        <v>78</v>
      </c>
    </row>
    <row r="68" spans="1:10">
      <c r="A68">
        <v>48</v>
      </c>
      <c r="B68" s="13" t="s">
        <v>75</v>
      </c>
      <c r="C68" s="4">
        <v>2005</v>
      </c>
      <c r="D68" s="14" t="s">
        <v>13</v>
      </c>
      <c r="E68" s="14" t="s">
        <v>14</v>
      </c>
      <c r="F68">
        <v>32</v>
      </c>
      <c r="G68">
        <v>32</v>
      </c>
      <c r="H68">
        <v>24</v>
      </c>
      <c r="J68">
        <f t="shared" si="2"/>
        <v>88</v>
      </c>
    </row>
    <row r="69" spans="1:10">
      <c r="A69">
        <v>49</v>
      </c>
      <c r="B69" s="13" t="s">
        <v>73</v>
      </c>
      <c r="C69" s="4">
        <v>2005</v>
      </c>
      <c r="D69" s="14" t="s">
        <v>35</v>
      </c>
      <c r="E69" s="21" t="s">
        <v>74</v>
      </c>
      <c r="F69">
        <v>19</v>
      </c>
      <c r="G69">
        <v>36</v>
      </c>
      <c r="H69">
        <v>36</v>
      </c>
      <c r="J69">
        <f t="shared" si="2"/>
        <v>91</v>
      </c>
    </row>
    <row r="70" spans="1:10">
      <c r="A70">
        <v>50</v>
      </c>
      <c r="B70" s="13" t="s">
        <v>72</v>
      </c>
      <c r="C70" s="4">
        <v>2006</v>
      </c>
      <c r="D70" s="14" t="s">
        <v>16</v>
      </c>
      <c r="F70">
        <v>45</v>
      </c>
      <c r="G70">
        <v>29</v>
      </c>
      <c r="H70">
        <v>32</v>
      </c>
      <c r="J70">
        <f t="shared" si="2"/>
        <v>106</v>
      </c>
    </row>
    <row r="71" spans="1:10">
      <c r="A71">
        <v>51</v>
      </c>
      <c r="B71" s="13" t="s">
        <v>71</v>
      </c>
      <c r="C71" s="4">
        <v>2006</v>
      </c>
      <c r="D71" s="14" t="s">
        <v>28</v>
      </c>
      <c r="E71" s="14" t="s">
        <v>19</v>
      </c>
      <c r="F71">
        <v>36</v>
      </c>
      <c r="G71">
        <v>40</v>
      </c>
      <c r="H71">
        <v>45</v>
      </c>
      <c r="J71">
        <f t="shared" si="2"/>
        <v>121</v>
      </c>
    </row>
    <row r="72" spans="1:10">
      <c r="A72">
        <v>52</v>
      </c>
      <c r="B72" s="13" t="s">
        <v>70</v>
      </c>
      <c r="C72" s="4">
        <v>2005</v>
      </c>
      <c r="D72" s="14" t="s">
        <v>16</v>
      </c>
      <c r="E72" s="4"/>
      <c r="F72">
        <v>40</v>
      </c>
      <c r="G72">
        <v>45</v>
      </c>
      <c r="H72">
        <v>40</v>
      </c>
      <c r="J72">
        <f t="shared" si="2"/>
        <v>125</v>
      </c>
    </row>
    <row r="73" spans="1:10">
      <c r="A73">
        <v>53</v>
      </c>
      <c r="B73" s="13" t="s">
        <v>69</v>
      </c>
      <c r="C73" s="4">
        <v>2006</v>
      </c>
      <c r="D73" s="14" t="s">
        <v>28</v>
      </c>
      <c r="E73" s="14" t="s">
        <v>57</v>
      </c>
      <c r="F73">
        <v>50</v>
      </c>
      <c r="G73">
        <v>50</v>
      </c>
      <c r="H73">
        <v>50</v>
      </c>
      <c r="J73">
        <f t="shared" si="2"/>
        <v>150</v>
      </c>
    </row>
    <row r="74" spans="1:10">
      <c r="B74" s="13"/>
      <c r="C74" s="4"/>
      <c r="D74" s="14"/>
      <c r="E74" s="14"/>
    </row>
    <row r="75" spans="1:10">
      <c r="A75" s="5" t="s">
        <v>98</v>
      </c>
      <c r="B75" s="5"/>
      <c r="C75" s="5" t="s">
        <v>68</v>
      </c>
      <c r="D75" s="14"/>
      <c r="E75" s="14"/>
    </row>
    <row r="76" spans="1:10">
      <c r="A76" s="8" t="s">
        <v>4</v>
      </c>
      <c r="B76" s="8" t="s">
        <v>5</v>
      </c>
      <c r="C76" s="8" t="s">
        <v>6</v>
      </c>
      <c r="D76" s="8" t="s">
        <v>7</v>
      </c>
      <c r="E76" s="9" t="s">
        <v>8</v>
      </c>
      <c r="F76" s="10" t="s">
        <v>9</v>
      </c>
      <c r="G76" s="11" t="s">
        <v>10</v>
      </c>
      <c r="H76" s="11"/>
      <c r="I76" s="11"/>
      <c r="J76" s="8" t="s">
        <v>11</v>
      </c>
    </row>
    <row r="77" spans="1:10">
      <c r="A77" s="4">
        <v>54</v>
      </c>
      <c r="B77" s="13" t="s">
        <v>100</v>
      </c>
      <c r="C77" s="4">
        <v>2006</v>
      </c>
      <c r="D77" s="14" t="s">
        <v>18</v>
      </c>
      <c r="E77" s="14" t="s">
        <v>89</v>
      </c>
      <c r="F77" t="s">
        <v>101</v>
      </c>
      <c r="G77" t="s">
        <v>101</v>
      </c>
      <c r="H77">
        <v>45</v>
      </c>
      <c r="J77">
        <f>SUM(F77:I77)</f>
        <v>45</v>
      </c>
    </row>
    <row r="78" spans="1:10">
      <c r="A78" s="4"/>
      <c r="B78" s="13"/>
      <c r="C78" s="4"/>
      <c r="D78" s="14"/>
      <c r="E78" s="14"/>
    </row>
    <row r="79" spans="1:10">
      <c r="A79" s="5" t="s">
        <v>98</v>
      </c>
      <c r="B79" s="5"/>
      <c r="C79" s="5" t="s">
        <v>68</v>
      </c>
      <c r="D79" s="14"/>
      <c r="E79" s="14"/>
    </row>
    <row r="80" spans="1:10">
      <c r="A80" s="8" t="s">
        <v>4</v>
      </c>
      <c r="B80" s="8" t="s">
        <v>5</v>
      </c>
      <c r="C80" s="8" t="s">
        <v>6</v>
      </c>
      <c r="D80" s="8" t="s">
        <v>7</v>
      </c>
      <c r="E80" s="9" t="s">
        <v>8</v>
      </c>
      <c r="F80" s="10" t="s">
        <v>9</v>
      </c>
      <c r="G80" s="11" t="s">
        <v>10</v>
      </c>
      <c r="H80" s="11"/>
      <c r="I80" s="11"/>
      <c r="J80" s="8" t="s">
        <v>11</v>
      </c>
    </row>
    <row r="81" spans="1:10">
      <c r="A81" s="12">
        <v>55</v>
      </c>
      <c r="B81" s="13" t="s">
        <v>99</v>
      </c>
      <c r="C81" s="4">
        <v>2003</v>
      </c>
      <c r="D81" s="14" t="s">
        <v>16</v>
      </c>
      <c r="F81">
        <v>50</v>
      </c>
      <c r="G81">
        <v>0</v>
      </c>
      <c r="H81">
        <v>50</v>
      </c>
      <c r="J81">
        <f>SUM(F81:I81)</f>
        <v>100</v>
      </c>
    </row>
    <row r="83" spans="1:10">
      <c r="A83" s="5" t="s">
        <v>102</v>
      </c>
      <c r="B83" s="5"/>
      <c r="C83" s="5" t="s">
        <v>103</v>
      </c>
    </row>
    <row r="84" spans="1:10">
      <c r="A84" s="8" t="s">
        <v>4</v>
      </c>
      <c r="B84" s="8" t="s">
        <v>5</v>
      </c>
      <c r="C84" s="8" t="s">
        <v>6</v>
      </c>
      <c r="D84" s="8" t="s">
        <v>7</v>
      </c>
      <c r="E84" s="9" t="s">
        <v>8</v>
      </c>
      <c r="F84" s="10" t="s">
        <v>9</v>
      </c>
      <c r="G84" s="11" t="s">
        <v>10</v>
      </c>
      <c r="H84" s="11"/>
      <c r="I84" s="11"/>
      <c r="J84" s="8" t="s">
        <v>11</v>
      </c>
    </row>
    <row r="85" spans="1:10">
      <c r="A85">
        <v>56</v>
      </c>
      <c r="B85" s="21" t="s">
        <v>104</v>
      </c>
      <c r="C85" s="22">
        <v>2004</v>
      </c>
      <c r="D85" s="14" t="s">
        <v>18</v>
      </c>
      <c r="E85" s="21" t="s">
        <v>74</v>
      </c>
      <c r="F85">
        <v>16</v>
      </c>
      <c r="G85">
        <v>16</v>
      </c>
      <c r="J85">
        <f t="shared" ref="J85:J99" si="3">SUM(F85:I85)</f>
        <v>32</v>
      </c>
    </row>
    <row r="86" spans="1:10">
      <c r="A86">
        <v>57</v>
      </c>
      <c r="B86" s="13" t="s">
        <v>97</v>
      </c>
      <c r="C86" s="4">
        <v>2003</v>
      </c>
      <c r="D86" s="14" t="s">
        <v>16</v>
      </c>
      <c r="F86">
        <v>18</v>
      </c>
      <c r="G86">
        <v>19</v>
      </c>
      <c r="H86">
        <v>18</v>
      </c>
      <c r="J86">
        <f t="shared" si="3"/>
        <v>55</v>
      </c>
    </row>
    <row r="87" spans="1:10">
      <c r="A87">
        <v>58</v>
      </c>
      <c r="B87" s="13" t="s">
        <v>106</v>
      </c>
      <c r="C87" s="4">
        <v>2004</v>
      </c>
      <c r="D87" s="14" t="s">
        <v>13</v>
      </c>
      <c r="E87" s="4"/>
      <c r="F87">
        <v>17</v>
      </c>
      <c r="G87">
        <v>21</v>
      </c>
      <c r="H87">
        <v>17</v>
      </c>
      <c r="J87">
        <f t="shared" si="3"/>
        <v>55</v>
      </c>
    </row>
    <row r="88" spans="1:10">
      <c r="A88">
        <v>59</v>
      </c>
      <c r="B88" s="13" t="s">
        <v>105</v>
      </c>
      <c r="C88" s="4">
        <v>2004</v>
      </c>
      <c r="D88" s="14" t="s">
        <v>28</v>
      </c>
      <c r="E88" s="21" t="s">
        <v>74</v>
      </c>
      <c r="F88">
        <v>19</v>
      </c>
      <c r="G88">
        <v>17</v>
      </c>
      <c r="H88">
        <v>22</v>
      </c>
      <c r="J88">
        <f t="shared" si="3"/>
        <v>58</v>
      </c>
    </row>
    <row r="89" spans="1:10">
      <c r="A89">
        <v>60</v>
      </c>
      <c r="B89" s="13" t="s">
        <v>107</v>
      </c>
      <c r="C89" s="4">
        <v>2003</v>
      </c>
      <c r="D89" s="14" t="s">
        <v>18</v>
      </c>
      <c r="E89" s="14" t="s">
        <v>19</v>
      </c>
      <c r="F89">
        <v>20.5</v>
      </c>
      <c r="G89">
        <v>18</v>
      </c>
      <c r="H89">
        <v>21</v>
      </c>
      <c r="J89">
        <f t="shared" si="3"/>
        <v>59.5</v>
      </c>
    </row>
    <row r="90" spans="1:10">
      <c r="A90">
        <v>61</v>
      </c>
      <c r="B90" s="13" t="s">
        <v>108</v>
      </c>
      <c r="C90" s="4">
        <v>2003</v>
      </c>
      <c r="D90" s="14" t="s">
        <v>13</v>
      </c>
      <c r="E90" s="14" t="s">
        <v>14</v>
      </c>
      <c r="F90">
        <v>22</v>
      </c>
      <c r="G90">
        <v>20</v>
      </c>
      <c r="H90">
        <v>20</v>
      </c>
      <c r="J90">
        <f t="shared" si="3"/>
        <v>62</v>
      </c>
    </row>
    <row r="91" spans="1:10">
      <c r="A91">
        <v>62</v>
      </c>
      <c r="B91" s="13" t="s">
        <v>109</v>
      </c>
      <c r="C91" s="4">
        <v>2003</v>
      </c>
      <c r="D91" s="14" t="s">
        <v>110</v>
      </c>
      <c r="F91">
        <v>20.5</v>
      </c>
      <c r="G91">
        <v>24</v>
      </c>
      <c r="H91">
        <v>26</v>
      </c>
      <c r="J91">
        <f t="shared" si="3"/>
        <v>70.5</v>
      </c>
    </row>
    <row r="92" spans="1:10">
      <c r="A92">
        <v>63</v>
      </c>
      <c r="B92" s="13" t="s">
        <v>113</v>
      </c>
      <c r="C92" s="4">
        <v>2004</v>
      </c>
      <c r="D92" s="14" t="s">
        <v>16</v>
      </c>
      <c r="F92">
        <v>26</v>
      </c>
      <c r="G92">
        <v>26</v>
      </c>
      <c r="H92">
        <v>24</v>
      </c>
      <c r="J92">
        <f t="shared" si="3"/>
        <v>76</v>
      </c>
    </row>
    <row r="93" spans="1:10">
      <c r="A93">
        <v>64</v>
      </c>
      <c r="B93" s="13" t="s">
        <v>114</v>
      </c>
      <c r="C93" s="4">
        <v>2003</v>
      </c>
      <c r="D93" s="14" t="s">
        <v>16</v>
      </c>
      <c r="F93">
        <v>29</v>
      </c>
      <c r="G93">
        <v>29</v>
      </c>
      <c r="H93">
        <v>19</v>
      </c>
      <c r="J93">
        <f t="shared" si="3"/>
        <v>77</v>
      </c>
    </row>
    <row r="94" spans="1:10">
      <c r="A94">
        <v>65</v>
      </c>
      <c r="B94" s="13" t="s">
        <v>111</v>
      </c>
      <c r="C94" s="4">
        <v>2003</v>
      </c>
      <c r="D94" s="14" t="s">
        <v>35</v>
      </c>
      <c r="E94" s="14" t="s">
        <v>112</v>
      </c>
      <c r="F94">
        <v>24</v>
      </c>
      <c r="G94">
        <v>22</v>
      </c>
      <c r="H94">
        <v>32</v>
      </c>
      <c r="J94">
        <f t="shared" si="3"/>
        <v>78</v>
      </c>
    </row>
    <row r="95" spans="1:10">
      <c r="A95">
        <v>66</v>
      </c>
      <c r="B95" s="13" t="s">
        <v>115</v>
      </c>
      <c r="C95" s="4">
        <v>2003</v>
      </c>
      <c r="D95" s="14" t="s">
        <v>16</v>
      </c>
      <c r="F95">
        <v>32</v>
      </c>
      <c r="G95">
        <v>40</v>
      </c>
      <c r="H95">
        <v>29</v>
      </c>
      <c r="J95">
        <f t="shared" si="3"/>
        <v>101</v>
      </c>
    </row>
    <row r="96" spans="1:10">
      <c r="A96">
        <v>67</v>
      </c>
      <c r="B96" s="13" t="s">
        <v>118</v>
      </c>
      <c r="C96" s="4">
        <v>2003</v>
      </c>
      <c r="D96" s="14" t="s">
        <v>110</v>
      </c>
      <c r="E96" s="4"/>
      <c r="F96">
        <v>40</v>
      </c>
      <c r="G96">
        <v>32</v>
      </c>
      <c r="H96">
        <v>36</v>
      </c>
      <c r="J96">
        <f t="shared" si="3"/>
        <v>108</v>
      </c>
    </row>
    <row r="97" spans="1:10">
      <c r="A97">
        <v>68</v>
      </c>
      <c r="B97" s="13" t="s">
        <v>116</v>
      </c>
      <c r="C97" s="4">
        <v>2004</v>
      </c>
      <c r="D97" s="14" t="s">
        <v>28</v>
      </c>
      <c r="E97" s="14" t="s">
        <v>117</v>
      </c>
      <c r="F97">
        <v>36</v>
      </c>
      <c r="G97">
        <v>36</v>
      </c>
      <c r="H97">
        <v>50</v>
      </c>
      <c r="J97">
        <f t="shared" si="3"/>
        <v>122</v>
      </c>
    </row>
    <row r="98" spans="1:10">
      <c r="A98">
        <v>69</v>
      </c>
      <c r="B98" s="13" t="s">
        <v>119</v>
      </c>
      <c r="C98" s="4">
        <v>2003</v>
      </c>
      <c r="D98" s="14" t="s">
        <v>28</v>
      </c>
      <c r="E98" s="14" t="s">
        <v>29</v>
      </c>
      <c r="F98">
        <v>45</v>
      </c>
      <c r="G98">
        <v>45</v>
      </c>
      <c r="H98">
        <v>40</v>
      </c>
      <c r="J98">
        <f t="shared" si="3"/>
        <v>130</v>
      </c>
    </row>
    <row r="99" spans="1:10">
      <c r="A99">
        <v>70</v>
      </c>
      <c r="B99" s="13" t="s">
        <v>120</v>
      </c>
      <c r="C99" s="4">
        <v>2003</v>
      </c>
      <c r="D99" s="14" t="s">
        <v>16</v>
      </c>
      <c r="F99">
        <v>50</v>
      </c>
      <c r="G99">
        <v>50</v>
      </c>
      <c r="H99">
        <v>45</v>
      </c>
      <c r="J99">
        <f t="shared" si="3"/>
        <v>145</v>
      </c>
    </row>
    <row r="100" spans="1:10">
      <c r="B100" s="13"/>
      <c r="C100" s="4"/>
      <c r="D100" s="14"/>
    </row>
    <row r="101" spans="1:10">
      <c r="A101" s="5" t="s">
        <v>186</v>
      </c>
      <c r="C101" s="5" t="s">
        <v>103</v>
      </c>
    </row>
    <row r="102" spans="1:10">
      <c r="A102" s="8" t="s">
        <v>4</v>
      </c>
      <c r="B102" s="8" t="s">
        <v>5</v>
      </c>
      <c r="C102" s="8" t="s">
        <v>6</v>
      </c>
      <c r="D102" s="8" t="s">
        <v>7</v>
      </c>
      <c r="E102" s="9" t="s">
        <v>8</v>
      </c>
      <c r="F102" s="10" t="s">
        <v>9</v>
      </c>
      <c r="G102" s="11" t="s">
        <v>10</v>
      </c>
      <c r="H102" s="11"/>
      <c r="I102" s="11"/>
      <c r="J102" s="8" t="s">
        <v>11</v>
      </c>
    </row>
    <row r="104" spans="1:10">
      <c r="A104">
        <v>71</v>
      </c>
      <c r="B104" s="24" t="s">
        <v>125</v>
      </c>
      <c r="C104" s="4">
        <v>2000</v>
      </c>
      <c r="D104" s="14" t="s">
        <v>16</v>
      </c>
      <c r="F104" t="s">
        <v>101</v>
      </c>
      <c r="G104" t="s">
        <v>101</v>
      </c>
      <c r="H104" t="s">
        <v>101</v>
      </c>
      <c r="J104">
        <f>SUM(F104:I104)</f>
        <v>0</v>
      </c>
    </row>
    <row r="105" spans="1:10">
      <c r="A105">
        <v>72</v>
      </c>
      <c r="B105" s="24" t="s">
        <v>126</v>
      </c>
      <c r="C105" s="25">
        <v>1997</v>
      </c>
      <c r="D105" s="14" t="s">
        <v>13</v>
      </c>
      <c r="F105" t="s">
        <v>101</v>
      </c>
      <c r="G105" t="s">
        <v>101</v>
      </c>
      <c r="H105" t="s">
        <v>101</v>
      </c>
      <c r="J105">
        <f>SUM(F105:I105)</f>
        <v>0</v>
      </c>
    </row>
    <row r="107" spans="1:10">
      <c r="A107" s="5" t="s">
        <v>121</v>
      </c>
      <c r="C107" s="5" t="s">
        <v>103</v>
      </c>
    </row>
    <row r="108" spans="1:10">
      <c r="A108" s="8" t="s">
        <v>4</v>
      </c>
      <c r="B108" s="8" t="s">
        <v>5</v>
      </c>
      <c r="C108" s="8" t="s">
        <v>6</v>
      </c>
      <c r="D108" s="8" t="s">
        <v>7</v>
      </c>
      <c r="E108" s="9" t="s">
        <v>8</v>
      </c>
      <c r="F108" s="10" t="s">
        <v>9</v>
      </c>
      <c r="G108" s="11" t="s">
        <v>10</v>
      </c>
      <c r="H108" s="11"/>
      <c r="I108" s="11"/>
      <c r="J108" s="8" t="s">
        <v>11</v>
      </c>
    </row>
    <row r="110" spans="1:10">
      <c r="A110">
        <v>73</v>
      </c>
      <c r="B110" s="13" t="s">
        <v>124</v>
      </c>
      <c r="C110" s="4">
        <v>2001</v>
      </c>
      <c r="D110" s="14" t="s">
        <v>16</v>
      </c>
      <c r="F110">
        <v>0</v>
      </c>
      <c r="H110">
        <v>50</v>
      </c>
      <c r="J110">
        <f>SUM(F110:I110)</f>
        <v>50</v>
      </c>
    </row>
    <row r="111" spans="1:10">
      <c r="A111">
        <v>74</v>
      </c>
      <c r="B111" s="13" t="s">
        <v>123</v>
      </c>
      <c r="C111" s="4">
        <v>2002</v>
      </c>
      <c r="D111" s="14" t="s">
        <v>16</v>
      </c>
      <c r="E111" s="23"/>
      <c r="F111">
        <v>45</v>
      </c>
      <c r="G111">
        <v>45</v>
      </c>
      <c r="H111">
        <v>40</v>
      </c>
      <c r="J111">
        <f>SUM(F111:I111)</f>
        <v>130</v>
      </c>
    </row>
    <row r="112" spans="1:10">
      <c r="A112">
        <v>75</v>
      </c>
      <c r="B112" s="13" t="s">
        <v>122</v>
      </c>
      <c r="C112" s="4">
        <v>2002</v>
      </c>
      <c r="D112" s="14" t="s">
        <v>16</v>
      </c>
      <c r="E112" s="23"/>
      <c r="F112">
        <v>50</v>
      </c>
      <c r="G112">
        <v>50</v>
      </c>
      <c r="H112">
        <v>45</v>
      </c>
      <c r="J112">
        <f>SUM(F112:I112)</f>
        <v>145</v>
      </c>
    </row>
    <row r="114" spans="1:10">
      <c r="A114" s="5" t="s">
        <v>127</v>
      </c>
      <c r="C114" s="5" t="s">
        <v>103</v>
      </c>
    </row>
    <row r="115" spans="1:10">
      <c r="A115" s="8" t="s">
        <v>4</v>
      </c>
      <c r="B115" s="8" t="s">
        <v>5</v>
      </c>
      <c r="C115" s="8" t="s">
        <v>6</v>
      </c>
      <c r="D115" s="8" t="s">
        <v>7</v>
      </c>
      <c r="E115" s="9" t="s">
        <v>8</v>
      </c>
      <c r="F115" s="10" t="s">
        <v>9</v>
      </c>
      <c r="G115" s="11" t="s">
        <v>10</v>
      </c>
      <c r="H115" s="11"/>
      <c r="I115" s="11"/>
      <c r="J115" s="8" t="s">
        <v>11</v>
      </c>
    </row>
    <row r="117" spans="1:10">
      <c r="A117">
        <v>76</v>
      </c>
      <c r="B117" t="s">
        <v>149</v>
      </c>
      <c r="C117">
        <v>2001</v>
      </c>
      <c r="D117" t="s">
        <v>16</v>
      </c>
      <c r="E117" s="14" t="s">
        <v>134</v>
      </c>
      <c r="F117">
        <v>19</v>
      </c>
      <c r="J117">
        <f t="shared" ref="J117:J135" si="4">SUM(F117:I117)</f>
        <v>19</v>
      </c>
    </row>
    <row r="118" spans="1:10">
      <c r="A118">
        <v>77</v>
      </c>
      <c r="B118" s="13" t="s">
        <v>148</v>
      </c>
      <c r="C118" s="4">
        <v>2002</v>
      </c>
      <c r="D118" s="14" t="s">
        <v>35</v>
      </c>
      <c r="E118" s="14" t="s">
        <v>134</v>
      </c>
      <c r="F118">
        <v>15</v>
      </c>
      <c r="H118">
        <v>14</v>
      </c>
      <c r="J118">
        <f t="shared" si="4"/>
        <v>29</v>
      </c>
    </row>
    <row r="119" spans="1:10">
      <c r="A119">
        <v>78</v>
      </c>
      <c r="B119" s="13" t="s">
        <v>147</v>
      </c>
      <c r="C119" s="4">
        <v>2002</v>
      </c>
      <c r="D119" s="14" t="s">
        <v>16</v>
      </c>
      <c r="F119">
        <v>17</v>
      </c>
      <c r="G119">
        <v>17</v>
      </c>
      <c r="J119">
        <f t="shared" si="4"/>
        <v>34</v>
      </c>
    </row>
    <row r="120" spans="1:10">
      <c r="A120">
        <v>79</v>
      </c>
      <c r="B120" s="13" t="s">
        <v>145</v>
      </c>
      <c r="C120" s="4">
        <v>2002</v>
      </c>
      <c r="D120" s="14" t="s">
        <v>16</v>
      </c>
      <c r="F120">
        <f>SUM('[1]Wyniki 1 seria '!L120,'[1]Wyniki 2 seria'!L120)</f>
        <v>0</v>
      </c>
      <c r="G120">
        <v>18</v>
      </c>
      <c r="H120">
        <v>20</v>
      </c>
      <c r="J120">
        <f t="shared" si="4"/>
        <v>38</v>
      </c>
    </row>
    <row r="121" spans="1:10">
      <c r="A121">
        <v>80</v>
      </c>
      <c r="B121" s="13" t="s">
        <v>146</v>
      </c>
      <c r="C121" s="4">
        <v>2002</v>
      </c>
      <c r="D121" s="14" t="s">
        <v>35</v>
      </c>
      <c r="E121" s="14" t="s">
        <v>134</v>
      </c>
      <c r="F121">
        <f>SUM('[1]Wyniki 1 seria '!L126,'[1]Wyniki 2 seria'!L126)</f>
        <v>0</v>
      </c>
      <c r="G121">
        <v>20</v>
      </c>
      <c r="H121">
        <v>18</v>
      </c>
      <c r="J121">
        <f t="shared" si="4"/>
        <v>38</v>
      </c>
    </row>
    <row r="122" spans="1:10">
      <c r="A122">
        <v>81</v>
      </c>
      <c r="B122" s="13" t="s">
        <v>144</v>
      </c>
      <c r="C122" s="4">
        <v>2001</v>
      </c>
      <c r="D122" s="14" t="s">
        <v>16</v>
      </c>
      <c r="E122" s="4"/>
      <c r="F122">
        <f>SUM('[1]Wyniki 1 seria '!L130,'[1]Wyniki 2 seria'!L130)</f>
        <v>0</v>
      </c>
      <c r="H122">
        <v>45</v>
      </c>
      <c r="J122">
        <f t="shared" si="4"/>
        <v>45</v>
      </c>
    </row>
    <row r="123" spans="1:10">
      <c r="A123">
        <v>82</v>
      </c>
      <c r="B123" s="13" t="s">
        <v>143</v>
      </c>
      <c r="C123" s="4">
        <v>2001</v>
      </c>
      <c r="D123" s="14" t="s">
        <v>16</v>
      </c>
      <c r="F123">
        <v>18</v>
      </c>
      <c r="G123">
        <v>19</v>
      </c>
      <c r="H123">
        <v>16</v>
      </c>
      <c r="J123">
        <f t="shared" si="4"/>
        <v>53</v>
      </c>
    </row>
    <row r="124" spans="1:10">
      <c r="A124">
        <v>83</v>
      </c>
      <c r="B124" s="14" t="s">
        <v>142</v>
      </c>
      <c r="C124" s="4">
        <v>2002</v>
      </c>
      <c r="D124" s="14" t="s">
        <v>28</v>
      </c>
      <c r="E124" s="14" t="s">
        <v>134</v>
      </c>
      <c r="F124">
        <v>16</v>
      </c>
      <c r="G124">
        <v>21</v>
      </c>
      <c r="H124">
        <v>17</v>
      </c>
      <c r="J124">
        <f t="shared" si="4"/>
        <v>54</v>
      </c>
    </row>
    <row r="125" spans="1:10">
      <c r="A125">
        <v>84</v>
      </c>
      <c r="B125" t="s">
        <v>140</v>
      </c>
      <c r="C125">
        <v>2001</v>
      </c>
      <c r="D125" t="s">
        <v>13</v>
      </c>
      <c r="E125" t="s">
        <v>141</v>
      </c>
      <c r="F125">
        <v>29</v>
      </c>
      <c r="H125">
        <v>26</v>
      </c>
      <c r="J125">
        <f t="shared" si="4"/>
        <v>55</v>
      </c>
    </row>
    <row r="126" spans="1:10">
      <c r="A126">
        <v>85</v>
      </c>
      <c r="B126" s="13" t="s">
        <v>139</v>
      </c>
      <c r="C126" s="4">
        <v>2002</v>
      </c>
      <c r="D126" s="14" t="s">
        <v>16</v>
      </c>
      <c r="F126">
        <v>21</v>
      </c>
      <c r="G126">
        <v>22</v>
      </c>
      <c r="H126">
        <v>19</v>
      </c>
      <c r="J126">
        <f t="shared" si="4"/>
        <v>62</v>
      </c>
    </row>
    <row r="127" spans="1:10">
      <c r="A127">
        <v>86</v>
      </c>
      <c r="B127" s="13" t="s">
        <v>138</v>
      </c>
      <c r="C127" s="4">
        <v>2002</v>
      </c>
      <c r="D127" s="14" t="s">
        <v>28</v>
      </c>
      <c r="E127" s="14" t="s">
        <v>134</v>
      </c>
      <c r="F127">
        <v>32</v>
      </c>
      <c r="H127">
        <v>32</v>
      </c>
      <c r="J127">
        <f t="shared" si="4"/>
        <v>64</v>
      </c>
    </row>
    <row r="128" spans="1:10">
      <c r="A128">
        <v>87</v>
      </c>
      <c r="B128" s="13" t="s">
        <v>137</v>
      </c>
      <c r="C128" s="4">
        <v>2002</v>
      </c>
      <c r="D128" s="14" t="s">
        <v>28</v>
      </c>
      <c r="E128" s="14" t="s">
        <v>134</v>
      </c>
      <c r="F128">
        <v>24</v>
      </c>
      <c r="G128">
        <v>24</v>
      </c>
      <c r="H128">
        <v>22</v>
      </c>
      <c r="J128">
        <f t="shared" si="4"/>
        <v>70</v>
      </c>
    </row>
    <row r="129" spans="1:10">
      <c r="A129">
        <v>88</v>
      </c>
      <c r="B129" s="13" t="s">
        <v>136</v>
      </c>
      <c r="C129" s="4">
        <v>2002</v>
      </c>
      <c r="D129" s="14" t="s">
        <v>110</v>
      </c>
      <c r="F129">
        <v>20</v>
      </c>
      <c r="G129">
        <v>32</v>
      </c>
      <c r="H129">
        <v>24</v>
      </c>
      <c r="J129">
        <f t="shared" si="4"/>
        <v>76</v>
      </c>
    </row>
    <row r="130" spans="1:10">
      <c r="A130">
        <v>89</v>
      </c>
      <c r="B130" s="13" t="s">
        <v>135</v>
      </c>
      <c r="C130" s="4">
        <v>2002</v>
      </c>
      <c r="D130" s="14" t="s">
        <v>35</v>
      </c>
      <c r="E130" s="14" t="s">
        <v>134</v>
      </c>
      <c r="F130">
        <v>40</v>
      </c>
      <c r="G130">
        <v>26</v>
      </c>
      <c r="H130">
        <v>15</v>
      </c>
      <c r="J130">
        <f t="shared" si="4"/>
        <v>81</v>
      </c>
    </row>
    <row r="131" spans="1:10">
      <c r="A131">
        <v>90</v>
      </c>
      <c r="B131" s="13" t="s">
        <v>133</v>
      </c>
      <c r="C131" s="4">
        <v>2001</v>
      </c>
      <c r="D131" s="14" t="s">
        <v>13</v>
      </c>
      <c r="E131" s="14" t="s">
        <v>134</v>
      </c>
      <c r="F131">
        <v>22</v>
      </c>
      <c r="G131">
        <v>36</v>
      </c>
      <c r="H131">
        <v>29</v>
      </c>
      <c r="J131">
        <f t="shared" si="4"/>
        <v>87</v>
      </c>
    </row>
    <row r="132" spans="1:10">
      <c r="A132">
        <v>91</v>
      </c>
      <c r="B132" s="13" t="s">
        <v>132</v>
      </c>
      <c r="C132" s="4">
        <v>2001</v>
      </c>
      <c r="D132" s="14" t="s">
        <v>16</v>
      </c>
      <c r="E132" s="3"/>
      <c r="F132">
        <v>45</v>
      </c>
      <c r="G132">
        <v>29</v>
      </c>
      <c r="H132">
        <v>21</v>
      </c>
      <c r="J132">
        <f t="shared" si="4"/>
        <v>95</v>
      </c>
    </row>
    <row r="133" spans="1:10">
      <c r="A133">
        <v>92</v>
      </c>
      <c r="B133" s="13" t="s">
        <v>131</v>
      </c>
      <c r="C133" s="4">
        <v>2001</v>
      </c>
      <c r="D133" s="14" t="s">
        <v>110</v>
      </c>
      <c r="F133">
        <v>36</v>
      </c>
      <c r="G133">
        <v>40</v>
      </c>
      <c r="H133">
        <v>36</v>
      </c>
      <c r="J133">
        <f t="shared" si="4"/>
        <v>112</v>
      </c>
    </row>
    <row r="134" spans="1:10">
      <c r="A134">
        <v>93</v>
      </c>
      <c r="B134" s="13" t="s">
        <v>130</v>
      </c>
      <c r="C134" s="4">
        <v>2001</v>
      </c>
      <c r="D134" s="14" t="s">
        <v>16</v>
      </c>
      <c r="E134" s="4"/>
      <c r="F134">
        <v>26</v>
      </c>
      <c r="G134">
        <v>50</v>
      </c>
      <c r="H134">
        <v>40</v>
      </c>
      <c r="J134">
        <f t="shared" si="4"/>
        <v>116</v>
      </c>
    </row>
    <row r="135" spans="1:10">
      <c r="A135">
        <v>94</v>
      </c>
      <c r="B135" s="13" t="s">
        <v>128</v>
      </c>
      <c r="C135" s="4">
        <v>2002</v>
      </c>
      <c r="D135" s="14" t="s">
        <v>28</v>
      </c>
      <c r="E135" s="14" t="s">
        <v>129</v>
      </c>
      <c r="F135">
        <v>50</v>
      </c>
      <c r="G135">
        <v>45</v>
      </c>
      <c r="H135">
        <v>50</v>
      </c>
      <c r="J135">
        <f t="shared" si="4"/>
        <v>145</v>
      </c>
    </row>
    <row r="137" spans="1:10">
      <c r="D137" s="14" t="s">
        <v>150</v>
      </c>
    </row>
    <row r="138" spans="1:10">
      <c r="D138" s="14" t="s">
        <v>185</v>
      </c>
    </row>
  </sheetData>
  <sortState ref="B112:J130">
    <sortCondition ref="J112:J130"/>
  </sortState>
  <pageMargins left="1.102362204724409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>
      <selection activeCell="F2" sqref="F2"/>
    </sheetView>
  </sheetViews>
  <sheetFormatPr defaultRowHeight="15"/>
  <cols>
    <col min="1" max="1" width="4.42578125" customWidth="1"/>
    <col min="2" max="2" width="14.85546875" customWidth="1"/>
    <col min="3" max="3" width="7.5703125" customWidth="1"/>
    <col min="4" max="4" width="13.85546875" customWidth="1"/>
    <col min="5" max="5" width="16.85546875" customWidth="1"/>
  </cols>
  <sheetData>
    <row r="1" spans="1:12">
      <c r="B1" s="40" t="s">
        <v>152</v>
      </c>
      <c r="C1" s="40"/>
      <c r="D1" s="40"/>
      <c r="F1" s="26"/>
      <c r="G1" s="26"/>
      <c r="H1" s="26"/>
      <c r="I1" s="26"/>
      <c r="J1" s="26"/>
      <c r="K1" s="26"/>
      <c r="L1" s="26"/>
    </row>
    <row r="2" spans="1:12">
      <c r="B2" s="40" t="s">
        <v>206</v>
      </c>
      <c r="C2" s="40"/>
      <c r="D2" s="40"/>
      <c r="F2" s="26"/>
      <c r="G2" s="26"/>
      <c r="H2" s="26"/>
      <c r="I2" s="26"/>
      <c r="J2" s="26"/>
      <c r="K2" s="26"/>
      <c r="L2" s="26"/>
    </row>
    <row r="3" spans="1:12">
      <c r="A3" t="s">
        <v>171</v>
      </c>
      <c r="C3" t="s">
        <v>154</v>
      </c>
      <c r="F3" s="26"/>
      <c r="G3" s="26"/>
      <c r="H3" s="26"/>
      <c r="I3" s="26"/>
      <c r="J3" s="26"/>
      <c r="K3" s="26"/>
      <c r="L3" s="26"/>
    </row>
    <row r="4" spans="1:12">
      <c r="E4" t="s">
        <v>155</v>
      </c>
      <c r="F4" s="26"/>
      <c r="G4" s="26"/>
      <c r="H4" s="26"/>
      <c r="I4" s="26"/>
      <c r="J4" s="26"/>
      <c r="K4" s="26"/>
      <c r="L4" s="26"/>
    </row>
    <row r="5" spans="1:12">
      <c r="A5" t="s">
        <v>156</v>
      </c>
      <c r="F5" s="38" t="s">
        <v>157</v>
      </c>
      <c r="G5" s="39" t="s">
        <v>193</v>
      </c>
      <c r="H5" s="26"/>
      <c r="I5" s="26"/>
      <c r="J5" s="26"/>
      <c r="K5" s="26"/>
      <c r="L5" s="26"/>
    </row>
    <row r="6" spans="1:12">
      <c r="F6" s="38" t="s">
        <v>158</v>
      </c>
      <c r="G6" s="39" t="s">
        <v>195</v>
      </c>
      <c r="H6" s="26"/>
      <c r="I6" s="26"/>
      <c r="J6" s="26"/>
      <c r="K6" s="26"/>
      <c r="L6" s="26"/>
    </row>
    <row r="7" spans="1:12">
      <c r="A7" t="s">
        <v>159</v>
      </c>
      <c r="F7" s="38" t="s">
        <v>160</v>
      </c>
      <c r="G7" s="39" t="s">
        <v>194</v>
      </c>
      <c r="H7" s="26"/>
      <c r="I7" s="26"/>
      <c r="J7" s="26"/>
      <c r="K7" s="26"/>
      <c r="L7" s="26"/>
    </row>
    <row r="8" spans="1:12">
      <c r="F8" s="26"/>
      <c r="G8" s="26"/>
      <c r="H8" s="26"/>
      <c r="I8" s="26"/>
      <c r="J8" s="26"/>
      <c r="K8" s="26"/>
      <c r="L8" s="26"/>
    </row>
    <row r="9" spans="1:12">
      <c r="F9" s="26"/>
      <c r="G9" s="26"/>
      <c r="H9" s="26"/>
      <c r="I9" s="26"/>
      <c r="J9" s="26"/>
      <c r="K9" s="26"/>
      <c r="L9" s="26"/>
    </row>
    <row r="10" spans="1:12">
      <c r="A10" s="5" t="s">
        <v>2</v>
      </c>
      <c r="B10" s="5"/>
      <c r="C10" s="5" t="s">
        <v>3</v>
      </c>
      <c r="F10" s="26"/>
      <c r="G10" s="26"/>
      <c r="H10" s="26"/>
      <c r="I10" s="26"/>
      <c r="J10" s="26"/>
      <c r="K10" s="26"/>
      <c r="L10" s="26"/>
    </row>
    <row r="11" spans="1:12">
      <c r="A11" s="26" t="s">
        <v>4</v>
      </c>
      <c r="B11" s="26" t="s">
        <v>5</v>
      </c>
      <c r="C11" s="26" t="s">
        <v>161</v>
      </c>
      <c r="D11" s="26" t="s">
        <v>7</v>
      </c>
      <c r="E11" s="26" t="s">
        <v>8</v>
      </c>
      <c r="F11" s="26" t="s">
        <v>162</v>
      </c>
      <c r="G11" s="26" t="s">
        <v>163</v>
      </c>
      <c r="H11" s="26" t="s">
        <v>164</v>
      </c>
      <c r="I11" s="26" t="s">
        <v>165</v>
      </c>
      <c r="J11" s="26" t="s">
        <v>166</v>
      </c>
      <c r="K11" s="26" t="s">
        <v>167</v>
      </c>
      <c r="L11" s="26" t="s">
        <v>168</v>
      </c>
    </row>
    <row r="13" spans="1:12">
      <c r="A13" s="12">
        <v>1</v>
      </c>
      <c r="B13" t="s">
        <v>188</v>
      </c>
      <c r="C13" s="12">
        <v>2007</v>
      </c>
      <c r="D13" s="14" t="s">
        <v>16</v>
      </c>
      <c r="F13">
        <v>9</v>
      </c>
      <c r="G13" s="26">
        <f t="shared" ref="G13:G43" si="0">60+((F13-15)*5.2)</f>
        <v>28.799999999999997</v>
      </c>
      <c r="H13">
        <v>9</v>
      </c>
      <c r="I13">
        <v>8.5</v>
      </c>
      <c r="J13">
        <v>9</v>
      </c>
      <c r="K13">
        <f t="shared" ref="K13:K43" si="1">SUM(H13:J13)</f>
        <v>26.5</v>
      </c>
      <c r="L13">
        <f t="shared" ref="L13:L43" si="2">G13+K13</f>
        <v>55.3</v>
      </c>
    </row>
    <row r="14" spans="1:12">
      <c r="A14" s="12">
        <v>2</v>
      </c>
      <c r="B14" t="s">
        <v>189</v>
      </c>
      <c r="C14" s="12">
        <v>2008</v>
      </c>
      <c r="D14" s="14" t="s">
        <v>16</v>
      </c>
      <c r="F14">
        <v>5</v>
      </c>
      <c r="G14" s="26">
        <f t="shared" si="0"/>
        <v>8</v>
      </c>
      <c r="H14">
        <v>3</v>
      </c>
      <c r="I14">
        <v>3</v>
      </c>
      <c r="J14">
        <v>3</v>
      </c>
      <c r="K14">
        <f t="shared" si="1"/>
        <v>9</v>
      </c>
      <c r="L14">
        <f t="shared" si="2"/>
        <v>17</v>
      </c>
    </row>
    <row r="15" spans="1:12">
      <c r="A15" s="12">
        <v>3</v>
      </c>
      <c r="B15" t="s">
        <v>61</v>
      </c>
      <c r="C15" s="18">
        <v>2011</v>
      </c>
      <c r="D15" t="s">
        <v>28</v>
      </c>
      <c r="G15" s="26">
        <f t="shared" si="0"/>
        <v>-18</v>
      </c>
      <c r="K15">
        <f t="shared" si="1"/>
        <v>0</v>
      </c>
      <c r="L15" t="s">
        <v>190</v>
      </c>
    </row>
    <row r="16" spans="1:12">
      <c r="A16" s="12">
        <v>4</v>
      </c>
      <c r="B16" t="s">
        <v>62</v>
      </c>
      <c r="C16" s="18">
        <v>2008</v>
      </c>
      <c r="D16" s="14" t="s">
        <v>35</v>
      </c>
      <c r="E16" t="s">
        <v>63</v>
      </c>
      <c r="G16" s="26">
        <f t="shared" si="0"/>
        <v>-18</v>
      </c>
      <c r="K16">
        <f t="shared" si="1"/>
        <v>0</v>
      </c>
      <c r="L16" t="s">
        <v>190</v>
      </c>
    </row>
    <row r="17" spans="1:12">
      <c r="A17" s="12">
        <v>5</v>
      </c>
      <c r="B17" t="s">
        <v>64</v>
      </c>
      <c r="C17" s="18">
        <v>2007</v>
      </c>
      <c r="D17" s="14" t="s">
        <v>35</v>
      </c>
      <c r="E17" t="s">
        <v>63</v>
      </c>
      <c r="G17" s="26">
        <f t="shared" si="0"/>
        <v>-18</v>
      </c>
      <c r="K17">
        <f t="shared" si="1"/>
        <v>0</v>
      </c>
      <c r="L17" t="s">
        <v>190</v>
      </c>
    </row>
    <row r="18" spans="1:12">
      <c r="A18" s="12">
        <v>6</v>
      </c>
      <c r="B18" t="s">
        <v>58</v>
      </c>
      <c r="C18" s="12">
        <v>2009</v>
      </c>
      <c r="D18" s="14" t="s">
        <v>18</v>
      </c>
      <c r="G18" s="26">
        <f t="shared" si="0"/>
        <v>-18</v>
      </c>
      <c r="K18">
        <f t="shared" si="1"/>
        <v>0</v>
      </c>
      <c r="L18" t="s">
        <v>190</v>
      </c>
    </row>
    <row r="19" spans="1:12">
      <c r="A19" s="12">
        <v>7</v>
      </c>
      <c r="B19" s="27" t="s">
        <v>56</v>
      </c>
      <c r="C19" s="12">
        <v>2008</v>
      </c>
      <c r="D19" t="s">
        <v>28</v>
      </c>
      <c r="E19" t="s">
        <v>57</v>
      </c>
      <c r="F19">
        <v>6.5</v>
      </c>
      <c r="G19" s="26">
        <f t="shared" si="0"/>
        <v>15.799999999999997</v>
      </c>
      <c r="H19">
        <v>7</v>
      </c>
      <c r="I19">
        <v>5.5</v>
      </c>
      <c r="J19">
        <v>6.5</v>
      </c>
      <c r="K19">
        <f t="shared" si="1"/>
        <v>19</v>
      </c>
      <c r="L19">
        <f t="shared" si="2"/>
        <v>34.799999999999997</v>
      </c>
    </row>
    <row r="20" spans="1:12">
      <c r="A20" s="12">
        <v>8</v>
      </c>
      <c r="B20" t="s">
        <v>55</v>
      </c>
      <c r="C20" s="12">
        <v>2009</v>
      </c>
      <c r="D20" s="14" t="s">
        <v>18</v>
      </c>
      <c r="F20">
        <v>9</v>
      </c>
      <c r="G20" s="26">
        <f t="shared" si="0"/>
        <v>28.799999999999997</v>
      </c>
      <c r="H20">
        <v>7</v>
      </c>
      <c r="I20">
        <v>9</v>
      </c>
      <c r="J20">
        <v>8</v>
      </c>
      <c r="K20">
        <f t="shared" si="1"/>
        <v>24</v>
      </c>
      <c r="L20">
        <f t="shared" si="2"/>
        <v>52.8</v>
      </c>
    </row>
    <row r="21" spans="1:12">
      <c r="A21" s="12">
        <v>9</v>
      </c>
      <c r="B21" t="s">
        <v>196</v>
      </c>
      <c r="C21" s="18">
        <v>2009</v>
      </c>
      <c r="D21" s="14" t="s">
        <v>16</v>
      </c>
      <c r="F21">
        <v>10</v>
      </c>
      <c r="G21" s="26">
        <f t="shared" si="0"/>
        <v>34</v>
      </c>
      <c r="H21">
        <v>5</v>
      </c>
      <c r="I21">
        <v>5</v>
      </c>
      <c r="J21">
        <v>6</v>
      </c>
      <c r="K21">
        <f t="shared" si="1"/>
        <v>16</v>
      </c>
      <c r="L21">
        <f t="shared" si="2"/>
        <v>50</v>
      </c>
    </row>
    <row r="22" spans="1:12">
      <c r="A22" s="12">
        <v>10</v>
      </c>
      <c r="B22" t="s">
        <v>52</v>
      </c>
      <c r="C22" s="12">
        <v>2008</v>
      </c>
      <c r="D22" t="s">
        <v>28</v>
      </c>
      <c r="E22" t="s">
        <v>53</v>
      </c>
      <c r="F22">
        <v>14.5</v>
      </c>
      <c r="G22" s="26">
        <f t="shared" si="0"/>
        <v>57.4</v>
      </c>
      <c r="H22">
        <v>13.5</v>
      </c>
      <c r="I22">
        <v>13.5</v>
      </c>
      <c r="J22">
        <v>14</v>
      </c>
      <c r="K22">
        <f t="shared" si="1"/>
        <v>41</v>
      </c>
      <c r="L22">
        <f t="shared" si="2"/>
        <v>98.4</v>
      </c>
    </row>
    <row r="23" spans="1:12">
      <c r="A23" s="12">
        <v>11</v>
      </c>
      <c r="B23" t="s">
        <v>51</v>
      </c>
      <c r="C23" s="18">
        <v>2008</v>
      </c>
      <c r="D23" t="s">
        <v>28</v>
      </c>
      <c r="E23" t="s">
        <v>48</v>
      </c>
      <c r="G23" s="26">
        <f t="shared" si="0"/>
        <v>-18</v>
      </c>
      <c r="K23">
        <f t="shared" si="1"/>
        <v>0</v>
      </c>
      <c r="L23" t="s">
        <v>190</v>
      </c>
    </row>
    <row r="24" spans="1:12">
      <c r="A24" s="12">
        <v>12</v>
      </c>
      <c r="B24" s="13" t="s">
        <v>49</v>
      </c>
      <c r="C24" s="12">
        <v>2007</v>
      </c>
      <c r="D24" s="14" t="s">
        <v>50</v>
      </c>
      <c r="E24" s="14"/>
      <c r="G24" s="26">
        <f t="shared" si="0"/>
        <v>-18</v>
      </c>
      <c r="K24">
        <f t="shared" si="1"/>
        <v>0</v>
      </c>
      <c r="L24" t="s">
        <v>190</v>
      </c>
    </row>
    <row r="25" spans="1:12">
      <c r="A25" s="12">
        <v>13</v>
      </c>
      <c r="B25" t="s">
        <v>47</v>
      </c>
      <c r="C25" s="18">
        <v>2009</v>
      </c>
      <c r="D25" s="14" t="s">
        <v>18</v>
      </c>
      <c r="E25" s="14" t="s">
        <v>48</v>
      </c>
      <c r="F25">
        <v>7</v>
      </c>
      <c r="G25" s="26">
        <f t="shared" si="0"/>
        <v>18.399999999999999</v>
      </c>
      <c r="H25">
        <v>5.5</v>
      </c>
      <c r="I25">
        <v>4.5</v>
      </c>
      <c r="J25">
        <v>4.5</v>
      </c>
      <c r="K25">
        <f t="shared" si="1"/>
        <v>14.5</v>
      </c>
      <c r="L25">
        <f t="shared" si="2"/>
        <v>32.9</v>
      </c>
    </row>
    <row r="26" spans="1:12">
      <c r="A26" s="12">
        <v>14</v>
      </c>
      <c r="B26" t="s">
        <v>44</v>
      </c>
      <c r="C26" s="12">
        <v>2008</v>
      </c>
      <c r="D26" s="14" t="s">
        <v>16</v>
      </c>
      <c r="E26" t="s">
        <v>45</v>
      </c>
      <c r="F26">
        <v>11</v>
      </c>
      <c r="G26" s="26">
        <f t="shared" si="0"/>
        <v>39.200000000000003</v>
      </c>
      <c r="H26">
        <v>10</v>
      </c>
      <c r="I26">
        <v>10.5</v>
      </c>
      <c r="J26">
        <v>10.5</v>
      </c>
      <c r="K26">
        <f t="shared" si="1"/>
        <v>31</v>
      </c>
      <c r="L26">
        <f t="shared" si="2"/>
        <v>70.2</v>
      </c>
    </row>
    <row r="27" spans="1:12">
      <c r="A27" s="12">
        <v>15</v>
      </c>
      <c r="B27" t="s">
        <v>46</v>
      </c>
      <c r="C27" s="16">
        <v>2008</v>
      </c>
      <c r="D27" s="14" t="s">
        <v>16</v>
      </c>
      <c r="F27">
        <v>11.5</v>
      </c>
      <c r="G27" s="26">
        <f t="shared" si="0"/>
        <v>41.8</v>
      </c>
      <c r="H27">
        <v>10</v>
      </c>
      <c r="I27">
        <v>10</v>
      </c>
      <c r="J27">
        <v>11</v>
      </c>
      <c r="K27">
        <f t="shared" si="1"/>
        <v>31</v>
      </c>
      <c r="L27">
        <f t="shared" si="2"/>
        <v>72.8</v>
      </c>
    </row>
    <row r="28" spans="1:12">
      <c r="A28" s="12">
        <v>16</v>
      </c>
      <c r="B28" s="13" t="s">
        <v>42</v>
      </c>
      <c r="C28" s="12">
        <v>2008</v>
      </c>
      <c r="D28" s="14" t="s">
        <v>35</v>
      </c>
      <c r="E28" s="14" t="s">
        <v>43</v>
      </c>
      <c r="F28">
        <v>12.5</v>
      </c>
      <c r="G28" s="26">
        <f t="shared" si="0"/>
        <v>47</v>
      </c>
      <c r="H28">
        <v>12</v>
      </c>
      <c r="I28">
        <v>12</v>
      </c>
      <c r="J28">
        <v>12</v>
      </c>
      <c r="K28">
        <f t="shared" si="1"/>
        <v>36</v>
      </c>
      <c r="L28">
        <f t="shared" si="2"/>
        <v>83</v>
      </c>
    </row>
    <row r="29" spans="1:12">
      <c r="A29" s="12">
        <v>17</v>
      </c>
      <c r="B29" t="s">
        <v>41</v>
      </c>
      <c r="C29" s="16">
        <v>2008</v>
      </c>
      <c r="D29" s="14" t="s">
        <v>16</v>
      </c>
      <c r="F29">
        <v>13</v>
      </c>
      <c r="G29" s="26">
        <f t="shared" si="0"/>
        <v>49.6</v>
      </c>
      <c r="H29">
        <v>13</v>
      </c>
      <c r="I29">
        <v>13</v>
      </c>
      <c r="J29">
        <v>13</v>
      </c>
      <c r="K29">
        <f t="shared" si="1"/>
        <v>39</v>
      </c>
      <c r="L29">
        <f t="shared" si="2"/>
        <v>88.6</v>
      </c>
    </row>
    <row r="30" spans="1:12">
      <c r="A30" s="12">
        <v>18</v>
      </c>
      <c r="B30" s="13" t="s">
        <v>38</v>
      </c>
      <c r="C30" s="12">
        <v>2007</v>
      </c>
      <c r="D30" s="14" t="s">
        <v>18</v>
      </c>
      <c r="E30" s="14" t="s">
        <v>39</v>
      </c>
      <c r="G30" s="26">
        <f t="shared" si="0"/>
        <v>-18</v>
      </c>
      <c r="K30">
        <f t="shared" si="1"/>
        <v>0</v>
      </c>
      <c r="L30" t="s">
        <v>190</v>
      </c>
    </row>
    <row r="31" spans="1:12">
      <c r="A31" s="12">
        <v>19</v>
      </c>
      <c r="B31" s="15" t="s">
        <v>40</v>
      </c>
      <c r="C31" s="16">
        <v>2007</v>
      </c>
      <c r="D31" s="17" t="s">
        <v>18</v>
      </c>
      <c r="E31" s="14" t="s">
        <v>19</v>
      </c>
      <c r="F31">
        <v>15</v>
      </c>
      <c r="G31" s="26">
        <f t="shared" si="0"/>
        <v>60</v>
      </c>
      <c r="H31">
        <v>15</v>
      </c>
      <c r="I31">
        <v>15</v>
      </c>
      <c r="J31">
        <v>14.5</v>
      </c>
      <c r="K31">
        <f t="shared" si="1"/>
        <v>44.5</v>
      </c>
      <c r="L31">
        <f t="shared" si="2"/>
        <v>104.5</v>
      </c>
    </row>
    <row r="32" spans="1:12">
      <c r="A32" s="12">
        <v>20</v>
      </c>
      <c r="B32" s="13" t="s">
        <v>37</v>
      </c>
      <c r="C32" s="12">
        <v>2008</v>
      </c>
      <c r="D32" s="14" t="s">
        <v>18</v>
      </c>
      <c r="E32" s="14" t="s">
        <v>29</v>
      </c>
      <c r="F32">
        <v>16</v>
      </c>
      <c r="G32" s="26">
        <f t="shared" si="0"/>
        <v>65.2</v>
      </c>
      <c r="H32">
        <v>16</v>
      </c>
      <c r="I32">
        <v>16</v>
      </c>
      <c r="J32">
        <v>16</v>
      </c>
      <c r="K32">
        <f t="shared" si="1"/>
        <v>48</v>
      </c>
      <c r="L32">
        <f t="shared" si="2"/>
        <v>113.2</v>
      </c>
    </row>
    <row r="33" spans="1:12">
      <c r="A33" s="12">
        <v>21</v>
      </c>
      <c r="B33" s="15" t="s">
        <v>34</v>
      </c>
      <c r="C33" s="16">
        <v>2007</v>
      </c>
      <c r="D33" s="17" t="s">
        <v>35</v>
      </c>
      <c r="E33" s="14" t="s">
        <v>36</v>
      </c>
      <c r="F33">
        <v>15.5</v>
      </c>
      <c r="G33" s="26">
        <f t="shared" si="0"/>
        <v>62.6</v>
      </c>
      <c r="H33">
        <v>15</v>
      </c>
      <c r="I33">
        <v>14.5</v>
      </c>
      <c r="J33">
        <v>15.5</v>
      </c>
      <c r="K33">
        <f t="shared" si="1"/>
        <v>45</v>
      </c>
      <c r="L33">
        <f t="shared" si="2"/>
        <v>107.6</v>
      </c>
    </row>
    <row r="34" spans="1:12">
      <c r="A34" s="12">
        <v>22</v>
      </c>
      <c r="B34" s="13" t="s">
        <v>32</v>
      </c>
      <c r="C34" s="12">
        <v>2007</v>
      </c>
      <c r="D34" s="14" t="s">
        <v>18</v>
      </c>
      <c r="E34" s="14" t="s">
        <v>33</v>
      </c>
      <c r="G34" s="26">
        <f t="shared" si="0"/>
        <v>-18</v>
      </c>
      <c r="K34">
        <f t="shared" si="1"/>
        <v>0</v>
      </c>
      <c r="L34" t="s">
        <v>190</v>
      </c>
    </row>
    <row r="35" spans="1:12">
      <c r="A35" s="12">
        <v>23</v>
      </c>
      <c r="B35" s="13" t="s">
        <v>30</v>
      </c>
      <c r="C35" s="12">
        <v>2008</v>
      </c>
      <c r="D35" s="14" t="s">
        <v>18</v>
      </c>
      <c r="E35" s="14" t="s">
        <v>31</v>
      </c>
      <c r="F35">
        <v>15.5</v>
      </c>
      <c r="G35" s="26">
        <f t="shared" si="0"/>
        <v>62.6</v>
      </c>
      <c r="H35">
        <v>14</v>
      </c>
      <c r="I35">
        <v>14.5</v>
      </c>
      <c r="J35">
        <v>14.5</v>
      </c>
      <c r="K35">
        <f t="shared" si="1"/>
        <v>43</v>
      </c>
      <c r="L35">
        <f t="shared" si="2"/>
        <v>105.6</v>
      </c>
    </row>
    <row r="36" spans="1:12">
      <c r="A36" s="12">
        <v>24</v>
      </c>
      <c r="B36" s="13" t="s">
        <v>27</v>
      </c>
      <c r="C36" s="12">
        <v>2007</v>
      </c>
      <c r="D36" s="14" t="s">
        <v>28</v>
      </c>
      <c r="E36" s="14" t="s">
        <v>29</v>
      </c>
      <c r="F36">
        <v>15.5</v>
      </c>
      <c r="G36" s="26">
        <f t="shared" si="0"/>
        <v>62.6</v>
      </c>
      <c r="H36">
        <v>14.5</v>
      </c>
      <c r="I36">
        <v>15</v>
      </c>
      <c r="J36">
        <v>14.5</v>
      </c>
      <c r="K36">
        <f t="shared" si="1"/>
        <v>44</v>
      </c>
      <c r="L36">
        <f t="shared" si="2"/>
        <v>106.6</v>
      </c>
    </row>
    <row r="37" spans="1:12">
      <c r="A37" s="12">
        <v>25</v>
      </c>
      <c r="B37" s="13" t="s">
        <v>25</v>
      </c>
      <c r="C37" s="12">
        <v>2008</v>
      </c>
      <c r="D37" s="14" t="s">
        <v>13</v>
      </c>
      <c r="E37" s="14" t="s">
        <v>26</v>
      </c>
      <c r="F37">
        <v>16</v>
      </c>
      <c r="G37" s="26">
        <f t="shared" si="0"/>
        <v>65.2</v>
      </c>
      <c r="H37">
        <v>15</v>
      </c>
      <c r="I37">
        <v>15.5</v>
      </c>
      <c r="J37">
        <v>15.5</v>
      </c>
      <c r="K37">
        <f t="shared" si="1"/>
        <v>46</v>
      </c>
      <c r="L37">
        <f t="shared" si="2"/>
        <v>111.2</v>
      </c>
    </row>
    <row r="38" spans="1:12">
      <c r="A38" s="12">
        <v>26</v>
      </c>
      <c r="B38" s="13" t="s">
        <v>24</v>
      </c>
      <c r="C38" s="12">
        <v>2007</v>
      </c>
      <c r="D38" s="14" t="s">
        <v>18</v>
      </c>
      <c r="E38" s="14" t="s">
        <v>19</v>
      </c>
      <c r="F38">
        <v>15</v>
      </c>
      <c r="G38" s="26">
        <f t="shared" si="0"/>
        <v>60</v>
      </c>
      <c r="H38">
        <v>15</v>
      </c>
      <c r="I38">
        <v>14.5</v>
      </c>
      <c r="J38">
        <v>15</v>
      </c>
      <c r="K38">
        <f t="shared" si="1"/>
        <v>44.5</v>
      </c>
      <c r="L38">
        <f t="shared" si="2"/>
        <v>104.5</v>
      </c>
    </row>
    <row r="39" spans="1:12">
      <c r="A39" s="12">
        <v>27</v>
      </c>
      <c r="B39" s="13" t="s">
        <v>22</v>
      </c>
      <c r="C39" s="12">
        <v>2007</v>
      </c>
      <c r="D39" s="14" t="s">
        <v>18</v>
      </c>
      <c r="E39" s="14" t="s">
        <v>23</v>
      </c>
      <c r="F39">
        <v>16.5</v>
      </c>
      <c r="G39" s="26">
        <f t="shared" si="0"/>
        <v>67.8</v>
      </c>
      <c r="H39">
        <v>16</v>
      </c>
      <c r="I39">
        <v>16</v>
      </c>
      <c r="J39">
        <v>16</v>
      </c>
      <c r="K39">
        <f t="shared" si="1"/>
        <v>48</v>
      </c>
      <c r="L39">
        <f t="shared" si="2"/>
        <v>115.8</v>
      </c>
    </row>
    <row r="40" spans="1:12">
      <c r="A40" s="12">
        <v>28</v>
      </c>
      <c r="B40" s="13" t="s">
        <v>20</v>
      </c>
      <c r="C40" s="12">
        <v>2007</v>
      </c>
      <c r="D40" s="14" t="s">
        <v>16</v>
      </c>
      <c r="E40" s="14" t="s">
        <v>21</v>
      </c>
      <c r="F40">
        <v>16</v>
      </c>
      <c r="G40" s="26">
        <f t="shared" si="0"/>
        <v>65.2</v>
      </c>
      <c r="H40">
        <v>16</v>
      </c>
      <c r="I40">
        <v>15.5</v>
      </c>
      <c r="J40">
        <v>16</v>
      </c>
      <c r="K40">
        <f t="shared" si="1"/>
        <v>47.5</v>
      </c>
      <c r="L40">
        <f t="shared" si="2"/>
        <v>112.7</v>
      </c>
    </row>
    <row r="41" spans="1:12">
      <c r="A41" s="12">
        <v>29</v>
      </c>
      <c r="B41" s="13" t="s">
        <v>15</v>
      </c>
      <c r="C41" s="12">
        <v>2007</v>
      </c>
      <c r="D41" s="14" t="s">
        <v>16</v>
      </c>
      <c r="E41" s="4"/>
      <c r="F41">
        <v>16.5</v>
      </c>
      <c r="G41" s="26">
        <f t="shared" si="0"/>
        <v>67.8</v>
      </c>
      <c r="H41">
        <v>16</v>
      </c>
      <c r="I41">
        <v>16</v>
      </c>
      <c r="J41">
        <v>16.5</v>
      </c>
      <c r="K41">
        <f t="shared" si="1"/>
        <v>48.5</v>
      </c>
      <c r="L41">
        <f t="shared" si="2"/>
        <v>116.3</v>
      </c>
    </row>
    <row r="42" spans="1:12">
      <c r="A42" s="12">
        <v>30</v>
      </c>
      <c r="B42" s="13" t="s">
        <v>17</v>
      </c>
      <c r="C42" s="12">
        <v>2007</v>
      </c>
      <c r="D42" s="14" t="s">
        <v>18</v>
      </c>
      <c r="E42" s="14" t="s">
        <v>19</v>
      </c>
      <c r="F42">
        <v>14.5</v>
      </c>
      <c r="G42" s="26">
        <f t="shared" si="0"/>
        <v>57.4</v>
      </c>
      <c r="H42">
        <v>14</v>
      </c>
      <c r="I42">
        <v>14</v>
      </c>
      <c r="J42">
        <v>14</v>
      </c>
      <c r="K42">
        <f t="shared" si="1"/>
        <v>42</v>
      </c>
      <c r="L42">
        <f t="shared" si="2"/>
        <v>99.4</v>
      </c>
    </row>
    <row r="43" spans="1:12">
      <c r="A43" s="12">
        <v>31</v>
      </c>
      <c r="B43" s="13" t="s">
        <v>12</v>
      </c>
      <c r="C43" s="12">
        <v>2007</v>
      </c>
      <c r="D43" s="14" t="s">
        <v>13</v>
      </c>
      <c r="E43" s="14" t="s">
        <v>14</v>
      </c>
      <c r="F43">
        <v>17</v>
      </c>
      <c r="G43" s="26">
        <f t="shared" si="0"/>
        <v>70.400000000000006</v>
      </c>
      <c r="H43">
        <v>16</v>
      </c>
      <c r="I43">
        <v>16</v>
      </c>
      <c r="J43">
        <v>16.5</v>
      </c>
      <c r="K43">
        <f t="shared" si="1"/>
        <v>48.5</v>
      </c>
      <c r="L43">
        <f t="shared" si="2"/>
        <v>118.9</v>
      </c>
    </row>
    <row r="46" spans="1:12">
      <c r="A46" s="5" t="s">
        <v>65</v>
      </c>
      <c r="C46" s="5" t="s">
        <v>3</v>
      </c>
    </row>
    <row r="47" spans="1:12">
      <c r="A47" s="26" t="s">
        <v>4</v>
      </c>
      <c r="B47" s="26" t="s">
        <v>5</v>
      </c>
      <c r="C47" s="26" t="s">
        <v>161</v>
      </c>
      <c r="D47" s="26" t="s">
        <v>7</v>
      </c>
      <c r="E47" s="26" t="s">
        <v>8</v>
      </c>
      <c r="F47" s="26" t="s">
        <v>162</v>
      </c>
      <c r="G47" s="26" t="s">
        <v>163</v>
      </c>
      <c r="H47" s="26" t="s">
        <v>164</v>
      </c>
      <c r="I47" s="26" t="s">
        <v>165</v>
      </c>
      <c r="J47" s="26" t="s">
        <v>166</v>
      </c>
      <c r="K47" s="26" t="s">
        <v>167</v>
      </c>
      <c r="L47" s="26" t="s">
        <v>168</v>
      </c>
    </row>
    <row r="49" spans="1:12">
      <c r="A49" s="12">
        <v>32</v>
      </c>
      <c r="B49" s="13" t="s">
        <v>66</v>
      </c>
      <c r="C49" s="19">
        <v>2007</v>
      </c>
      <c r="D49" s="14" t="s">
        <v>18</v>
      </c>
      <c r="E49" t="s">
        <v>29</v>
      </c>
      <c r="G49" s="26">
        <f t="shared" ref="G49" si="3">60+((F49-15)*5.2)</f>
        <v>-18</v>
      </c>
      <c r="K49">
        <f>SUM(H49:J49)</f>
        <v>0</v>
      </c>
      <c r="L49" t="s">
        <v>190</v>
      </c>
    </row>
    <row r="52" spans="1:12">
      <c r="A52" s="7" t="s">
        <v>67</v>
      </c>
      <c r="B52" s="5"/>
      <c r="C52" s="20" t="s">
        <v>68</v>
      </c>
    </row>
    <row r="53" spans="1:12">
      <c r="A53" s="26" t="s">
        <v>4</v>
      </c>
      <c r="B53" s="26" t="s">
        <v>5</v>
      </c>
      <c r="C53" s="26" t="s">
        <v>161</v>
      </c>
      <c r="D53" s="26" t="s">
        <v>7</v>
      </c>
      <c r="E53" s="26" t="s">
        <v>8</v>
      </c>
      <c r="F53" s="26" t="s">
        <v>162</v>
      </c>
      <c r="G53" s="26" t="s">
        <v>163</v>
      </c>
      <c r="H53" s="26" t="s">
        <v>164</v>
      </c>
      <c r="I53" s="26" t="s">
        <v>165</v>
      </c>
      <c r="J53" s="26" t="s">
        <v>166</v>
      </c>
      <c r="K53" s="26" t="s">
        <v>167</v>
      </c>
      <c r="L53" s="26" t="s">
        <v>168</v>
      </c>
    </row>
    <row r="55" spans="1:12">
      <c r="A55">
        <v>33</v>
      </c>
      <c r="B55" t="s">
        <v>91</v>
      </c>
      <c r="C55" s="26">
        <v>2006</v>
      </c>
      <c r="D55" s="14" t="s">
        <v>18</v>
      </c>
      <c r="E55" t="s">
        <v>92</v>
      </c>
      <c r="F55">
        <v>17.5</v>
      </c>
      <c r="G55" s="26">
        <f t="shared" ref="G55:G75" si="4">60+((F55-35)*3.6)</f>
        <v>-3</v>
      </c>
      <c r="H55">
        <v>13</v>
      </c>
      <c r="I55">
        <v>12</v>
      </c>
      <c r="J55">
        <v>12</v>
      </c>
      <c r="K55" s="26">
        <f t="shared" ref="K55:K75" si="5">SUM(H55:J55)</f>
        <v>37</v>
      </c>
      <c r="L55" s="26">
        <f t="shared" ref="L55:L75" si="6">SUM(G55+K55)</f>
        <v>34</v>
      </c>
    </row>
    <row r="56" spans="1:12">
      <c r="A56">
        <v>34</v>
      </c>
      <c r="B56" s="13" t="s">
        <v>93</v>
      </c>
      <c r="C56" s="4">
        <v>2006</v>
      </c>
      <c r="D56" s="14" t="s">
        <v>28</v>
      </c>
      <c r="E56" t="s">
        <v>48</v>
      </c>
      <c r="G56" s="26">
        <f t="shared" si="4"/>
        <v>-66</v>
      </c>
      <c r="K56" s="26">
        <f t="shared" si="5"/>
        <v>0</v>
      </c>
      <c r="L56" s="26" t="s">
        <v>190</v>
      </c>
    </row>
    <row r="57" spans="1:12">
      <c r="A57">
        <v>35</v>
      </c>
      <c r="B57" s="21" t="s">
        <v>94</v>
      </c>
      <c r="C57" s="22">
        <v>2005</v>
      </c>
      <c r="D57" s="14" t="s">
        <v>28</v>
      </c>
      <c r="E57" s="21" t="s">
        <v>95</v>
      </c>
      <c r="G57" s="26">
        <f t="shared" si="4"/>
        <v>-66</v>
      </c>
      <c r="K57" s="26">
        <f t="shared" si="5"/>
        <v>0</v>
      </c>
      <c r="L57" s="26" t="s">
        <v>190</v>
      </c>
    </row>
    <row r="58" spans="1:12">
      <c r="A58">
        <v>36</v>
      </c>
      <c r="B58" s="13" t="s">
        <v>192</v>
      </c>
      <c r="C58" s="4">
        <v>2006</v>
      </c>
      <c r="D58" s="14" t="s">
        <v>28</v>
      </c>
      <c r="E58" s="14" t="s">
        <v>29</v>
      </c>
      <c r="F58">
        <v>18</v>
      </c>
      <c r="G58" s="26">
        <f t="shared" si="4"/>
        <v>-1.2000000000000028</v>
      </c>
      <c r="H58">
        <v>12.5</v>
      </c>
      <c r="I58">
        <v>12</v>
      </c>
      <c r="J58">
        <v>12.5</v>
      </c>
      <c r="K58" s="26">
        <f t="shared" si="5"/>
        <v>37</v>
      </c>
      <c r="L58" s="26">
        <f t="shared" si="6"/>
        <v>35.799999999999997</v>
      </c>
    </row>
    <row r="59" spans="1:12">
      <c r="A59">
        <v>37</v>
      </c>
      <c r="B59" s="21" t="s">
        <v>97</v>
      </c>
      <c r="C59" s="22">
        <v>2005</v>
      </c>
      <c r="D59" s="14" t="s">
        <v>16</v>
      </c>
      <c r="G59" s="26">
        <f t="shared" si="4"/>
        <v>-66</v>
      </c>
      <c r="K59" s="26">
        <f t="shared" si="5"/>
        <v>0</v>
      </c>
      <c r="L59" s="26" t="s">
        <v>190</v>
      </c>
    </row>
    <row r="60" spans="1:12">
      <c r="A60">
        <v>38</v>
      </c>
      <c r="B60" s="13" t="s">
        <v>90</v>
      </c>
      <c r="C60" s="4">
        <v>2005</v>
      </c>
      <c r="D60" s="14" t="s">
        <v>28</v>
      </c>
      <c r="E60" s="14" t="s">
        <v>82</v>
      </c>
      <c r="F60">
        <v>26</v>
      </c>
      <c r="G60" s="26">
        <f t="shared" si="4"/>
        <v>27.6</v>
      </c>
      <c r="H60">
        <v>13</v>
      </c>
      <c r="I60">
        <v>13.5</v>
      </c>
      <c r="J60">
        <v>14</v>
      </c>
      <c r="K60" s="26">
        <f t="shared" si="5"/>
        <v>40.5</v>
      </c>
      <c r="L60" s="26">
        <f t="shared" si="6"/>
        <v>68.099999999999994</v>
      </c>
    </row>
    <row r="61" spans="1:12">
      <c r="A61">
        <v>39</v>
      </c>
      <c r="B61" t="s">
        <v>88</v>
      </c>
      <c r="C61" s="26">
        <v>2005</v>
      </c>
      <c r="D61" s="14" t="s">
        <v>18</v>
      </c>
      <c r="E61" s="27" t="s">
        <v>89</v>
      </c>
      <c r="F61">
        <v>25</v>
      </c>
      <c r="G61" s="26">
        <f t="shared" si="4"/>
        <v>24</v>
      </c>
      <c r="H61">
        <v>14</v>
      </c>
      <c r="I61">
        <v>14</v>
      </c>
      <c r="J61">
        <v>14</v>
      </c>
      <c r="K61" s="26">
        <f t="shared" si="5"/>
        <v>42</v>
      </c>
      <c r="L61" s="26">
        <f t="shared" si="6"/>
        <v>66</v>
      </c>
    </row>
    <row r="62" spans="1:12">
      <c r="A62">
        <v>40</v>
      </c>
      <c r="B62" s="13" t="s">
        <v>86</v>
      </c>
      <c r="C62" s="4">
        <v>2005</v>
      </c>
      <c r="D62" s="14" t="s">
        <v>18</v>
      </c>
      <c r="E62" s="14" t="s">
        <v>87</v>
      </c>
      <c r="F62">
        <v>26.5</v>
      </c>
      <c r="G62" s="26">
        <f t="shared" si="4"/>
        <v>29.4</v>
      </c>
      <c r="H62">
        <v>16</v>
      </c>
      <c r="I62">
        <v>16</v>
      </c>
      <c r="J62">
        <v>15.5</v>
      </c>
      <c r="K62" s="26">
        <f t="shared" si="5"/>
        <v>47.5</v>
      </c>
      <c r="L62" s="26">
        <f t="shared" si="6"/>
        <v>76.900000000000006</v>
      </c>
    </row>
    <row r="63" spans="1:12">
      <c r="A63">
        <v>41</v>
      </c>
      <c r="B63" s="13" t="s">
        <v>85</v>
      </c>
      <c r="C63" s="4">
        <v>2006</v>
      </c>
      <c r="D63" s="14" t="s">
        <v>84</v>
      </c>
      <c r="F63">
        <v>25.5</v>
      </c>
      <c r="G63" s="26">
        <f t="shared" si="4"/>
        <v>25.799999999999997</v>
      </c>
      <c r="H63">
        <v>14</v>
      </c>
      <c r="I63">
        <v>14.5</v>
      </c>
      <c r="J63">
        <v>14</v>
      </c>
      <c r="K63" s="26">
        <f t="shared" si="5"/>
        <v>42.5</v>
      </c>
      <c r="L63" s="26">
        <f t="shared" si="6"/>
        <v>68.3</v>
      </c>
    </row>
    <row r="64" spans="1:12">
      <c r="A64">
        <v>42</v>
      </c>
      <c r="B64" s="13" t="s">
        <v>83</v>
      </c>
      <c r="C64" s="4">
        <v>2006</v>
      </c>
      <c r="D64" s="14" t="s">
        <v>84</v>
      </c>
      <c r="F64">
        <v>29</v>
      </c>
      <c r="G64" s="26">
        <f t="shared" si="4"/>
        <v>38.4</v>
      </c>
      <c r="H64">
        <v>15</v>
      </c>
      <c r="I64">
        <v>16</v>
      </c>
      <c r="J64">
        <v>15.5</v>
      </c>
      <c r="K64" s="26">
        <f t="shared" si="5"/>
        <v>46.5</v>
      </c>
      <c r="L64" s="26">
        <f t="shared" si="6"/>
        <v>84.9</v>
      </c>
    </row>
    <row r="65" spans="1:12">
      <c r="A65">
        <v>43</v>
      </c>
      <c r="B65" s="13" t="s">
        <v>81</v>
      </c>
      <c r="C65" s="4">
        <v>2005</v>
      </c>
      <c r="D65" s="14" t="s">
        <v>28</v>
      </c>
      <c r="E65" s="14" t="s">
        <v>82</v>
      </c>
      <c r="F65">
        <v>30</v>
      </c>
      <c r="G65" s="26">
        <f t="shared" si="4"/>
        <v>42</v>
      </c>
      <c r="H65">
        <v>16</v>
      </c>
      <c r="I65">
        <v>16</v>
      </c>
      <c r="J65">
        <v>16</v>
      </c>
      <c r="K65" s="26">
        <f t="shared" si="5"/>
        <v>48</v>
      </c>
      <c r="L65" s="26">
        <f t="shared" si="6"/>
        <v>90</v>
      </c>
    </row>
    <row r="66" spans="1:12">
      <c r="A66">
        <v>44</v>
      </c>
      <c r="B66" s="13" t="s">
        <v>80</v>
      </c>
      <c r="C66" s="4">
        <v>2006</v>
      </c>
      <c r="D66" s="14" t="s">
        <v>16</v>
      </c>
      <c r="F66">
        <v>29.5</v>
      </c>
      <c r="G66" s="26">
        <f t="shared" si="4"/>
        <v>40.200000000000003</v>
      </c>
      <c r="H66">
        <v>17</v>
      </c>
      <c r="I66">
        <v>16.5</v>
      </c>
      <c r="J66">
        <v>16.5</v>
      </c>
      <c r="K66" s="26">
        <f t="shared" si="5"/>
        <v>50</v>
      </c>
      <c r="L66" s="26">
        <f t="shared" si="6"/>
        <v>90.2</v>
      </c>
    </row>
    <row r="67" spans="1:12">
      <c r="A67">
        <v>45</v>
      </c>
      <c r="B67" s="13" t="s">
        <v>78</v>
      </c>
      <c r="C67" s="4">
        <v>2005</v>
      </c>
      <c r="D67" s="14" t="s">
        <v>18</v>
      </c>
      <c r="E67" s="14" t="s">
        <v>79</v>
      </c>
      <c r="F67">
        <v>28.5</v>
      </c>
      <c r="G67" s="26">
        <f t="shared" si="4"/>
        <v>36.599999999999994</v>
      </c>
      <c r="H67">
        <v>15.5</v>
      </c>
      <c r="I67">
        <v>15.5</v>
      </c>
      <c r="J67">
        <v>15.5</v>
      </c>
      <c r="K67" s="26">
        <f t="shared" si="5"/>
        <v>46.5</v>
      </c>
      <c r="L67" s="26">
        <f t="shared" si="6"/>
        <v>83.1</v>
      </c>
    </row>
    <row r="68" spans="1:12">
      <c r="A68">
        <v>46</v>
      </c>
      <c r="B68" s="13" t="s">
        <v>77</v>
      </c>
      <c r="C68" s="4">
        <v>2005</v>
      </c>
      <c r="D68" s="14" t="s">
        <v>16</v>
      </c>
      <c r="F68">
        <v>30.5</v>
      </c>
      <c r="G68" s="26">
        <f t="shared" si="4"/>
        <v>43.8</v>
      </c>
      <c r="H68">
        <v>16.5</v>
      </c>
      <c r="I68">
        <v>16.5</v>
      </c>
      <c r="J68">
        <v>15.5</v>
      </c>
      <c r="K68" s="26">
        <f t="shared" si="5"/>
        <v>48.5</v>
      </c>
      <c r="L68" s="26">
        <f t="shared" si="6"/>
        <v>92.3</v>
      </c>
    </row>
    <row r="69" spans="1:12">
      <c r="A69">
        <v>47</v>
      </c>
      <c r="B69" s="13" t="s">
        <v>76</v>
      </c>
      <c r="C69" s="4">
        <v>2005</v>
      </c>
      <c r="D69" s="14" t="s">
        <v>35</v>
      </c>
      <c r="E69" s="21" t="s">
        <v>74</v>
      </c>
      <c r="F69">
        <v>28.5</v>
      </c>
      <c r="G69" s="26">
        <f t="shared" si="4"/>
        <v>36.599999999999994</v>
      </c>
      <c r="H69">
        <v>16.5</v>
      </c>
      <c r="I69">
        <v>16.5</v>
      </c>
      <c r="J69">
        <v>16.5</v>
      </c>
      <c r="K69" s="26">
        <f t="shared" si="5"/>
        <v>49.5</v>
      </c>
      <c r="L69" s="26">
        <f t="shared" si="6"/>
        <v>86.1</v>
      </c>
    </row>
    <row r="70" spans="1:12">
      <c r="A70">
        <v>48</v>
      </c>
      <c r="B70" s="13" t="s">
        <v>75</v>
      </c>
      <c r="C70" s="4">
        <v>2005</v>
      </c>
      <c r="D70" s="14" t="s">
        <v>13</v>
      </c>
      <c r="E70" s="14" t="s">
        <v>14</v>
      </c>
      <c r="F70">
        <v>30.5</v>
      </c>
      <c r="G70" s="26">
        <f t="shared" si="4"/>
        <v>43.8</v>
      </c>
      <c r="H70">
        <v>16</v>
      </c>
      <c r="I70">
        <v>16</v>
      </c>
      <c r="J70">
        <v>15.5</v>
      </c>
      <c r="K70" s="26">
        <f t="shared" si="5"/>
        <v>47.5</v>
      </c>
      <c r="L70" s="26">
        <f t="shared" si="6"/>
        <v>91.3</v>
      </c>
    </row>
    <row r="71" spans="1:12">
      <c r="A71">
        <v>49</v>
      </c>
      <c r="B71" s="13" t="s">
        <v>73</v>
      </c>
      <c r="C71" s="4">
        <v>2005</v>
      </c>
      <c r="D71" s="14" t="s">
        <v>35</v>
      </c>
      <c r="E71" s="21" t="s">
        <v>74</v>
      </c>
      <c r="F71">
        <v>30.5</v>
      </c>
      <c r="G71" s="26">
        <f t="shared" si="4"/>
        <v>43.8</v>
      </c>
      <c r="H71">
        <v>17</v>
      </c>
      <c r="I71">
        <v>16.5</v>
      </c>
      <c r="J71">
        <v>16.5</v>
      </c>
      <c r="K71" s="26">
        <f t="shared" si="5"/>
        <v>50</v>
      </c>
      <c r="L71" s="26">
        <f t="shared" si="6"/>
        <v>93.8</v>
      </c>
    </row>
    <row r="72" spans="1:12">
      <c r="A72">
        <v>50</v>
      </c>
      <c r="B72" s="13" t="s">
        <v>72</v>
      </c>
      <c r="C72" s="4">
        <v>2006</v>
      </c>
      <c r="D72" s="14" t="s">
        <v>16</v>
      </c>
      <c r="F72">
        <v>31.5</v>
      </c>
      <c r="G72" s="26">
        <f t="shared" si="4"/>
        <v>47.4</v>
      </c>
      <c r="H72">
        <v>17</v>
      </c>
      <c r="I72">
        <v>17</v>
      </c>
      <c r="J72">
        <v>17.5</v>
      </c>
      <c r="K72" s="26">
        <f t="shared" si="5"/>
        <v>51.5</v>
      </c>
      <c r="L72" s="26">
        <f t="shared" si="6"/>
        <v>98.9</v>
      </c>
    </row>
    <row r="73" spans="1:12">
      <c r="A73">
        <v>51</v>
      </c>
      <c r="B73" s="13" t="s">
        <v>71</v>
      </c>
      <c r="C73" s="4">
        <v>2006</v>
      </c>
      <c r="D73" s="14" t="s">
        <v>28</v>
      </c>
      <c r="E73" s="14" t="s">
        <v>19</v>
      </c>
      <c r="F73">
        <v>31</v>
      </c>
      <c r="G73" s="26">
        <f t="shared" si="4"/>
        <v>45.6</v>
      </c>
      <c r="H73">
        <v>16.5</v>
      </c>
      <c r="I73">
        <v>17</v>
      </c>
      <c r="J73">
        <v>16.5</v>
      </c>
      <c r="K73" s="26">
        <f t="shared" si="5"/>
        <v>50</v>
      </c>
      <c r="L73" s="26">
        <f t="shared" si="6"/>
        <v>95.6</v>
      </c>
    </row>
    <row r="74" spans="1:12">
      <c r="A74">
        <v>52</v>
      </c>
      <c r="B74" s="13" t="s">
        <v>70</v>
      </c>
      <c r="C74" s="4">
        <v>2005</v>
      </c>
      <c r="D74" s="14" t="s">
        <v>16</v>
      </c>
      <c r="E74" s="4"/>
      <c r="F74">
        <v>30.5</v>
      </c>
      <c r="G74" s="26">
        <f t="shared" si="4"/>
        <v>43.8</v>
      </c>
      <c r="H74">
        <v>17</v>
      </c>
      <c r="I74">
        <v>16.5</v>
      </c>
      <c r="J74">
        <v>16.5</v>
      </c>
      <c r="K74" s="26">
        <f t="shared" si="5"/>
        <v>50</v>
      </c>
      <c r="L74" s="26">
        <f t="shared" si="6"/>
        <v>93.8</v>
      </c>
    </row>
    <row r="75" spans="1:12">
      <c r="A75">
        <v>53</v>
      </c>
      <c r="B75" s="13" t="s">
        <v>69</v>
      </c>
      <c r="C75" s="4">
        <v>2006</v>
      </c>
      <c r="D75" s="14" t="s">
        <v>28</v>
      </c>
      <c r="E75" s="14" t="s">
        <v>57</v>
      </c>
      <c r="F75">
        <v>32.5</v>
      </c>
      <c r="G75" s="26">
        <f t="shared" si="4"/>
        <v>51</v>
      </c>
      <c r="H75">
        <v>17</v>
      </c>
      <c r="I75">
        <v>17.5</v>
      </c>
      <c r="J75">
        <v>17</v>
      </c>
      <c r="K75" s="26">
        <f t="shared" si="5"/>
        <v>51.5</v>
      </c>
      <c r="L75" s="26">
        <f t="shared" si="6"/>
        <v>102.5</v>
      </c>
    </row>
    <row r="77" spans="1:12">
      <c r="A77" s="5" t="s">
        <v>169</v>
      </c>
      <c r="C77" s="20" t="s">
        <v>68</v>
      </c>
    </row>
    <row r="78" spans="1:12">
      <c r="A78" s="26" t="s">
        <v>4</v>
      </c>
      <c r="B78" s="26" t="s">
        <v>5</v>
      </c>
      <c r="C78" s="26" t="s">
        <v>161</v>
      </c>
      <c r="D78" s="26" t="s">
        <v>7</v>
      </c>
      <c r="E78" s="26" t="s">
        <v>8</v>
      </c>
      <c r="F78" s="26" t="s">
        <v>162</v>
      </c>
      <c r="G78" s="26" t="s">
        <v>163</v>
      </c>
      <c r="H78" s="26" t="s">
        <v>164</v>
      </c>
      <c r="I78" s="26" t="s">
        <v>165</v>
      </c>
      <c r="J78" s="26" t="s">
        <v>166</v>
      </c>
      <c r="K78" s="26" t="s">
        <v>167</v>
      </c>
      <c r="L78" s="26" t="s">
        <v>168</v>
      </c>
    </row>
    <row r="80" spans="1:12">
      <c r="A80" s="4">
        <v>54</v>
      </c>
      <c r="B80" s="13" t="s">
        <v>100</v>
      </c>
      <c r="C80" s="4">
        <v>2006</v>
      </c>
      <c r="D80" s="14" t="s">
        <v>18</v>
      </c>
      <c r="E80" s="14" t="s">
        <v>89</v>
      </c>
      <c r="F80">
        <v>22</v>
      </c>
      <c r="G80" s="26">
        <f t="shared" ref="G80" si="7">60+((F80-35)*3.6)</f>
        <v>13.199999999999996</v>
      </c>
      <c r="H80">
        <v>13.5</v>
      </c>
      <c r="I80">
        <v>14</v>
      </c>
      <c r="J80">
        <v>13.5</v>
      </c>
      <c r="K80" s="26">
        <f t="shared" ref="K80" si="8">SUM(H80:J80)</f>
        <v>41</v>
      </c>
      <c r="L80" s="26">
        <f t="shared" ref="L80" si="9">SUM(G80+K80)</f>
        <v>54.199999999999996</v>
      </c>
    </row>
    <row r="82" spans="1:12">
      <c r="A82" s="5" t="s">
        <v>98</v>
      </c>
      <c r="C82" s="20" t="s">
        <v>68</v>
      </c>
    </row>
    <row r="83" spans="1:12">
      <c r="A83" s="26" t="s">
        <v>4</v>
      </c>
      <c r="B83" s="26" t="s">
        <v>5</v>
      </c>
      <c r="C83" s="26" t="s">
        <v>161</v>
      </c>
      <c r="D83" s="26" t="s">
        <v>7</v>
      </c>
      <c r="E83" s="26" t="s">
        <v>8</v>
      </c>
      <c r="F83" s="26" t="s">
        <v>162</v>
      </c>
      <c r="G83" s="26" t="s">
        <v>163</v>
      </c>
      <c r="H83" s="26" t="s">
        <v>164</v>
      </c>
      <c r="I83" s="26" t="s">
        <v>165</v>
      </c>
      <c r="J83" s="26" t="s">
        <v>166</v>
      </c>
      <c r="K83" s="26" t="s">
        <v>167</v>
      </c>
      <c r="L83" s="26" t="s">
        <v>168</v>
      </c>
    </row>
    <row r="85" spans="1:12">
      <c r="A85" s="12">
        <v>55</v>
      </c>
      <c r="B85" s="13" t="s">
        <v>99</v>
      </c>
      <c r="C85" s="4">
        <v>2003</v>
      </c>
      <c r="D85" s="14" t="s">
        <v>16</v>
      </c>
      <c r="F85">
        <v>30</v>
      </c>
      <c r="G85" s="26">
        <f t="shared" ref="G85" si="10">60+((F85-35)*3.6)</f>
        <v>42</v>
      </c>
      <c r="H85">
        <v>15</v>
      </c>
      <c r="I85">
        <v>15</v>
      </c>
      <c r="J85">
        <v>15</v>
      </c>
      <c r="K85" s="26">
        <f t="shared" ref="K85" si="11">SUM(H85:J85)</f>
        <v>45</v>
      </c>
      <c r="L85" s="26">
        <f t="shared" ref="L85" si="12">SUM(G85+K85)</f>
        <v>87</v>
      </c>
    </row>
    <row r="87" spans="1:12">
      <c r="A87" s="5" t="s">
        <v>102</v>
      </c>
      <c r="B87" s="5"/>
      <c r="C87" s="5" t="s">
        <v>103</v>
      </c>
    </row>
    <row r="88" spans="1:12">
      <c r="A88" s="26" t="s">
        <v>4</v>
      </c>
      <c r="B88" s="26" t="s">
        <v>5</v>
      </c>
      <c r="C88" s="26" t="s">
        <v>161</v>
      </c>
      <c r="D88" s="26" t="s">
        <v>7</v>
      </c>
      <c r="E88" s="26" t="s">
        <v>8</v>
      </c>
      <c r="F88" s="26" t="s">
        <v>162</v>
      </c>
      <c r="G88" s="26" t="s">
        <v>163</v>
      </c>
      <c r="H88" s="26" t="s">
        <v>164</v>
      </c>
      <c r="I88" s="26" t="s">
        <v>165</v>
      </c>
      <c r="J88" s="26" t="s">
        <v>166</v>
      </c>
      <c r="K88" s="26" t="s">
        <v>167</v>
      </c>
      <c r="L88" s="26" t="s">
        <v>168</v>
      </c>
    </row>
    <row r="90" spans="1:12">
      <c r="A90">
        <v>56</v>
      </c>
      <c r="B90" s="21" t="s">
        <v>104</v>
      </c>
      <c r="C90" s="22">
        <v>2004</v>
      </c>
      <c r="D90" s="14" t="s">
        <v>18</v>
      </c>
      <c r="E90" s="21" t="s">
        <v>74</v>
      </c>
      <c r="G90" s="26">
        <f t="shared" ref="G90:G103" si="13">60+((F90-65)*2.4)</f>
        <v>-96</v>
      </c>
      <c r="J90" s="26"/>
      <c r="K90" s="26">
        <f t="shared" ref="K90:K103" si="14">SUM(H90:J90)</f>
        <v>0</v>
      </c>
      <c r="L90" s="26" t="s">
        <v>190</v>
      </c>
    </row>
    <row r="91" spans="1:12">
      <c r="A91">
        <v>57</v>
      </c>
      <c r="B91" s="13" t="s">
        <v>97</v>
      </c>
      <c r="C91" s="4">
        <v>2003</v>
      </c>
      <c r="D91" s="14" t="s">
        <v>16</v>
      </c>
      <c r="F91">
        <v>55.5</v>
      </c>
      <c r="G91" s="26">
        <f t="shared" si="13"/>
        <v>37.200000000000003</v>
      </c>
      <c r="H91">
        <v>15</v>
      </c>
      <c r="I91">
        <v>15</v>
      </c>
      <c r="J91" s="26">
        <v>15</v>
      </c>
      <c r="K91" s="26">
        <f t="shared" si="14"/>
        <v>45</v>
      </c>
      <c r="L91" s="26">
        <f t="shared" ref="L91:L103" si="15">SUM(G91+K91)</f>
        <v>82.2</v>
      </c>
    </row>
    <row r="92" spans="1:12">
      <c r="A92">
        <v>58</v>
      </c>
      <c r="B92" s="13" t="s">
        <v>106</v>
      </c>
      <c r="C92" s="4">
        <v>2004</v>
      </c>
      <c r="D92" s="14" t="s">
        <v>13</v>
      </c>
      <c r="E92" s="4"/>
      <c r="F92">
        <v>48.5</v>
      </c>
      <c r="G92" s="26">
        <f t="shared" si="13"/>
        <v>20.399999999999999</v>
      </c>
      <c r="H92">
        <v>14.5</v>
      </c>
      <c r="I92">
        <v>14.5</v>
      </c>
      <c r="J92" s="26">
        <v>14.5</v>
      </c>
      <c r="K92" s="26">
        <f t="shared" si="14"/>
        <v>43.5</v>
      </c>
      <c r="L92" s="26">
        <f t="shared" si="15"/>
        <v>63.9</v>
      </c>
    </row>
    <row r="93" spans="1:12">
      <c r="A93">
        <v>59</v>
      </c>
      <c r="B93" s="13" t="s">
        <v>105</v>
      </c>
      <c r="C93" s="4">
        <v>2004</v>
      </c>
      <c r="D93" s="14" t="s">
        <v>28</v>
      </c>
      <c r="E93" s="21" t="s">
        <v>74</v>
      </c>
      <c r="F93">
        <v>50</v>
      </c>
      <c r="G93" s="26">
        <f t="shared" si="13"/>
        <v>24</v>
      </c>
      <c r="H93">
        <v>16.5</v>
      </c>
      <c r="I93">
        <v>15.5</v>
      </c>
      <c r="J93" s="26">
        <v>15.5</v>
      </c>
      <c r="K93" s="26">
        <f t="shared" si="14"/>
        <v>47.5</v>
      </c>
      <c r="L93" s="26">
        <f t="shared" si="15"/>
        <v>71.5</v>
      </c>
    </row>
    <row r="94" spans="1:12">
      <c r="A94">
        <v>60</v>
      </c>
      <c r="B94" s="13" t="s">
        <v>107</v>
      </c>
      <c r="C94" s="4">
        <v>2003</v>
      </c>
      <c r="D94" s="14" t="s">
        <v>18</v>
      </c>
      <c r="E94" s="14" t="s">
        <v>19</v>
      </c>
      <c r="F94">
        <v>51</v>
      </c>
      <c r="G94" s="26">
        <f t="shared" si="13"/>
        <v>26.4</v>
      </c>
      <c r="H94">
        <v>15</v>
      </c>
      <c r="I94">
        <v>15</v>
      </c>
      <c r="J94" s="26">
        <v>15</v>
      </c>
      <c r="K94" s="26">
        <f t="shared" si="14"/>
        <v>45</v>
      </c>
      <c r="L94" s="26">
        <f t="shared" si="15"/>
        <v>71.400000000000006</v>
      </c>
    </row>
    <row r="95" spans="1:12">
      <c r="A95">
        <v>61</v>
      </c>
      <c r="B95" s="13" t="s">
        <v>108</v>
      </c>
      <c r="C95" s="4">
        <v>2003</v>
      </c>
      <c r="D95" s="14" t="s">
        <v>13</v>
      </c>
      <c r="E95" s="14" t="s">
        <v>14</v>
      </c>
      <c r="F95">
        <v>49</v>
      </c>
      <c r="G95" s="26">
        <f t="shared" si="13"/>
        <v>21.6</v>
      </c>
      <c r="H95">
        <v>15</v>
      </c>
      <c r="I95">
        <v>14.5</v>
      </c>
      <c r="J95" s="26">
        <v>14</v>
      </c>
      <c r="K95" s="26">
        <f t="shared" si="14"/>
        <v>43.5</v>
      </c>
      <c r="L95" s="26">
        <f t="shared" si="15"/>
        <v>65.099999999999994</v>
      </c>
    </row>
    <row r="96" spans="1:12">
      <c r="A96">
        <v>62</v>
      </c>
      <c r="B96" s="13" t="s">
        <v>109</v>
      </c>
      <c r="C96" s="4">
        <v>2003</v>
      </c>
      <c r="D96" s="14" t="s">
        <v>110</v>
      </c>
      <c r="F96">
        <v>51</v>
      </c>
      <c r="G96" s="26">
        <f t="shared" si="13"/>
        <v>26.4</v>
      </c>
      <c r="H96">
        <v>15.5</v>
      </c>
      <c r="I96">
        <v>15</v>
      </c>
      <c r="J96" s="26">
        <v>15.5</v>
      </c>
      <c r="K96" s="26">
        <f t="shared" si="14"/>
        <v>46</v>
      </c>
      <c r="L96" s="26">
        <f t="shared" si="15"/>
        <v>72.400000000000006</v>
      </c>
    </row>
    <row r="97" spans="1:12">
      <c r="A97">
        <v>63</v>
      </c>
      <c r="B97" s="13" t="s">
        <v>113</v>
      </c>
      <c r="C97" s="4">
        <v>2004</v>
      </c>
      <c r="D97" s="14" t="s">
        <v>16</v>
      </c>
      <c r="F97">
        <v>53</v>
      </c>
      <c r="G97" s="26">
        <f t="shared" si="13"/>
        <v>31.200000000000003</v>
      </c>
      <c r="H97">
        <v>15.5</v>
      </c>
      <c r="I97">
        <v>14.5</v>
      </c>
      <c r="J97" s="26">
        <v>15</v>
      </c>
      <c r="K97" s="26">
        <f t="shared" si="14"/>
        <v>45</v>
      </c>
      <c r="L97" s="26">
        <f t="shared" si="15"/>
        <v>76.2</v>
      </c>
    </row>
    <row r="98" spans="1:12">
      <c r="A98">
        <v>64</v>
      </c>
      <c r="B98" s="13" t="s">
        <v>114</v>
      </c>
      <c r="C98" s="4">
        <v>2003</v>
      </c>
      <c r="D98" s="14" t="s">
        <v>16</v>
      </c>
      <c r="F98">
        <v>45.5</v>
      </c>
      <c r="G98" s="26">
        <f t="shared" si="13"/>
        <v>13.200000000000003</v>
      </c>
      <c r="H98">
        <v>14</v>
      </c>
      <c r="I98">
        <v>14</v>
      </c>
      <c r="J98" s="26">
        <v>14</v>
      </c>
      <c r="K98" s="26">
        <f t="shared" si="14"/>
        <v>42</v>
      </c>
      <c r="L98" s="26">
        <f t="shared" si="15"/>
        <v>55.2</v>
      </c>
    </row>
    <row r="99" spans="1:12">
      <c r="A99">
        <v>65</v>
      </c>
      <c r="B99" s="13" t="s">
        <v>111</v>
      </c>
      <c r="C99" s="4">
        <v>2003</v>
      </c>
      <c r="D99" s="14" t="s">
        <v>35</v>
      </c>
      <c r="E99" s="14" t="s">
        <v>112</v>
      </c>
      <c r="G99" s="26">
        <f t="shared" si="13"/>
        <v>-96</v>
      </c>
      <c r="J99" s="26"/>
      <c r="K99" s="26">
        <f t="shared" si="14"/>
        <v>0</v>
      </c>
      <c r="L99" s="26" t="s">
        <v>190</v>
      </c>
    </row>
    <row r="100" spans="1:12">
      <c r="A100">
        <v>66</v>
      </c>
      <c r="B100" s="13" t="s">
        <v>115</v>
      </c>
      <c r="C100" s="4">
        <v>2003</v>
      </c>
      <c r="D100" s="14" t="s">
        <v>16</v>
      </c>
      <c r="F100">
        <v>51.5</v>
      </c>
      <c r="G100" s="26">
        <f t="shared" si="13"/>
        <v>27.6</v>
      </c>
      <c r="H100">
        <v>16.5</v>
      </c>
      <c r="I100">
        <v>16</v>
      </c>
      <c r="J100" s="26">
        <v>16</v>
      </c>
      <c r="K100" s="26">
        <f t="shared" si="14"/>
        <v>48.5</v>
      </c>
      <c r="L100" s="26">
        <f t="shared" si="15"/>
        <v>76.099999999999994</v>
      </c>
    </row>
    <row r="101" spans="1:12">
      <c r="A101">
        <v>67</v>
      </c>
      <c r="B101" s="13" t="s">
        <v>118</v>
      </c>
      <c r="C101" s="4">
        <v>2003</v>
      </c>
      <c r="D101" s="14" t="s">
        <v>110</v>
      </c>
      <c r="E101" s="4"/>
      <c r="G101" s="26">
        <f t="shared" si="13"/>
        <v>-96</v>
      </c>
      <c r="J101" s="26"/>
      <c r="K101" s="26">
        <f t="shared" si="14"/>
        <v>0</v>
      </c>
      <c r="L101" s="26" t="s">
        <v>190</v>
      </c>
    </row>
    <row r="102" spans="1:12">
      <c r="A102">
        <v>68</v>
      </c>
      <c r="B102" s="13" t="s">
        <v>116</v>
      </c>
      <c r="C102" s="4">
        <v>2004</v>
      </c>
      <c r="D102" s="14" t="s">
        <v>28</v>
      </c>
      <c r="E102" s="14" t="s">
        <v>117</v>
      </c>
      <c r="F102">
        <v>61.5</v>
      </c>
      <c r="G102" s="26">
        <f t="shared" si="13"/>
        <v>51.6</v>
      </c>
      <c r="H102">
        <v>17.5</v>
      </c>
      <c r="I102">
        <v>17</v>
      </c>
      <c r="J102" s="26">
        <v>17</v>
      </c>
      <c r="K102" s="26">
        <f t="shared" si="14"/>
        <v>51.5</v>
      </c>
      <c r="L102" s="26">
        <f t="shared" si="15"/>
        <v>103.1</v>
      </c>
    </row>
    <row r="103" spans="1:12">
      <c r="A103">
        <v>69</v>
      </c>
      <c r="B103" s="13" t="s">
        <v>119</v>
      </c>
      <c r="C103" s="4">
        <v>2003</v>
      </c>
      <c r="D103" s="14" t="s">
        <v>28</v>
      </c>
      <c r="E103" s="14" t="s">
        <v>29</v>
      </c>
      <c r="F103">
        <v>63</v>
      </c>
      <c r="G103" s="26">
        <f t="shared" si="13"/>
        <v>55.2</v>
      </c>
      <c r="H103">
        <v>17</v>
      </c>
      <c r="I103">
        <v>17</v>
      </c>
      <c r="J103" s="26">
        <v>17</v>
      </c>
      <c r="K103" s="26">
        <f t="shared" si="14"/>
        <v>51</v>
      </c>
      <c r="L103" s="26">
        <f t="shared" si="15"/>
        <v>106.2</v>
      </c>
    </row>
    <row r="104" spans="1:12">
      <c r="A104">
        <v>70</v>
      </c>
      <c r="B104" s="13" t="s">
        <v>120</v>
      </c>
      <c r="C104" s="4">
        <v>2003</v>
      </c>
      <c r="D104" s="14" t="s">
        <v>16</v>
      </c>
      <c r="F104">
        <v>55.5</v>
      </c>
      <c r="G104" s="26">
        <f t="shared" ref="G104" si="16">60+((F104-65)*2.4)</f>
        <v>37.200000000000003</v>
      </c>
      <c r="H104">
        <v>16.5</v>
      </c>
      <c r="I104">
        <v>16.5</v>
      </c>
      <c r="J104" s="26">
        <v>16</v>
      </c>
      <c r="K104" s="26">
        <f t="shared" ref="K104" si="17">SUM(H104:J104)</f>
        <v>49</v>
      </c>
      <c r="L104" s="26">
        <f t="shared" ref="L104" si="18">SUM(G104+K104)</f>
        <v>86.2</v>
      </c>
    </row>
    <row r="106" spans="1:12">
      <c r="A106" s="5" t="s">
        <v>170</v>
      </c>
    </row>
    <row r="107" spans="1:12">
      <c r="A107" s="26" t="s">
        <v>4</v>
      </c>
      <c r="B107" s="26" t="s">
        <v>5</v>
      </c>
      <c r="C107" s="26" t="s">
        <v>161</v>
      </c>
      <c r="D107" s="26" t="s">
        <v>7</v>
      </c>
      <c r="E107" s="26" t="s">
        <v>8</v>
      </c>
      <c r="F107" s="26" t="s">
        <v>162</v>
      </c>
      <c r="G107" s="26" t="s">
        <v>163</v>
      </c>
      <c r="H107" s="26" t="s">
        <v>164</v>
      </c>
      <c r="I107" s="26" t="s">
        <v>165</v>
      </c>
      <c r="J107" s="26" t="s">
        <v>166</v>
      </c>
      <c r="K107" s="26" t="s">
        <v>167</v>
      </c>
      <c r="L107" s="26" t="s">
        <v>168</v>
      </c>
    </row>
    <row r="109" spans="1:12">
      <c r="A109">
        <v>71</v>
      </c>
      <c r="B109" s="24" t="s">
        <v>125</v>
      </c>
      <c r="C109" s="4">
        <v>2000</v>
      </c>
      <c r="D109" s="14" t="s">
        <v>16</v>
      </c>
      <c r="F109">
        <v>61.5</v>
      </c>
      <c r="G109" s="26">
        <f t="shared" ref="G109:G110" si="19">60+((F109-65)*2.4)</f>
        <v>51.6</v>
      </c>
      <c r="H109">
        <v>16.5</v>
      </c>
      <c r="I109">
        <v>16</v>
      </c>
      <c r="J109" s="26">
        <v>16</v>
      </c>
      <c r="K109" s="26">
        <f t="shared" ref="K109:K110" si="20">SUM(H109:J109)</f>
        <v>48.5</v>
      </c>
      <c r="L109" s="26">
        <f t="shared" ref="L109:L110" si="21">SUM(G109+K109)</f>
        <v>100.1</v>
      </c>
    </row>
    <row r="110" spans="1:12">
      <c r="A110">
        <v>72</v>
      </c>
      <c r="B110" s="24" t="s">
        <v>126</v>
      </c>
      <c r="C110" s="25">
        <v>1997</v>
      </c>
      <c r="D110" s="14" t="s">
        <v>13</v>
      </c>
      <c r="F110">
        <v>59.5</v>
      </c>
      <c r="G110" s="26">
        <f t="shared" si="19"/>
        <v>46.8</v>
      </c>
      <c r="H110">
        <v>15.5</v>
      </c>
      <c r="I110">
        <v>16</v>
      </c>
      <c r="J110" s="26">
        <v>16</v>
      </c>
      <c r="K110" s="26">
        <f t="shared" si="20"/>
        <v>47.5</v>
      </c>
      <c r="L110" s="26">
        <f t="shared" si="21"/>
        <v>94.3</v>
      </c>
    </row>
    <row r="112" spans="1:12">
      <c r="A112" s="5" t="s">
        <v>121</v>
      </c>
      <c r="C112" s="5" t="s">
        <v>103</v>
      </c>
    </row>
    <row r="113" spans="1:12">
      <c r="A113" s="26" t="s">
        <v>4</v>
      </c>
      <c r="B113" s="26" t="s">
        <v>5</v>
      </c>
      <c r="C113" s="26" t="s">
        <v>161</v>
      </c>
      <c r="D113" s="26" t="s">
        <v>7</v>
      </c>
      <c r="E113" s="26" t="s">
        <v>8</v>
      </c>
      <c r="F113" s="26" t="s">
        <v>162</v>
      </c>
      <c r="G113" s="26" t="s">
        <v>163</v>
      </c>
      <c r="H113" s="26" t="s">
        <v>164</v>
      </c>
      <c r="I113" s="26" t="s">
        <v>165</v>
      </c>
      <c r="J113" s="26" t="s">
        <v>166</v>
      </c>
      <c r="K113" s="26" t="s">
        <v>167</v>
      </c>
      <c r="L113" s="26" t="s">
        <v>168</v>
      </c>
    </row>
    <row r="115" spans="1:12">
      <c r="A115">
        <v>73</v>
      </c>
      <c r="B115" s="13" t="s">
        <v>124</v>
      </c>
      <c r="C115" s="4">
        <v>2001</v>
      </c>
      <c r="D115" s="14" t="s">
        <v>16</v>
      </c>
      <c r="F115">
        <v>61</v>
      </c>
      <c r="G115" s="26">
        <f t="shared" ref="G115:G117" si="22">60+((F115-65)*2.4)</f>
        <v>50.4</v>
      </c>
      <c r="H115">
        <v>16.5</v>
      </c>
      <c r="I115">
        <v>16.5</v>
      </c>
      <c r="J115" s="26">
        <v>16</v>
      </c>
      <c r="K115" s="26">
        <f t="shared" ref="K115:K117" si="23">SUM(H115:J115)</f>
        <v>49</v>
      </c>
      <c r="L115" s="26">
        <f t="shared" ref="L115:L117" si="24">SUM(G115+K115)</f>
        <v>99.4</v>
      </c>
    </row>
    <row r="116" spans="1:12">
      <c r="A116">
        <v>74</v>
      </c>
      <c r="B116" s="13" t="s">
        <v>123</v>
      </c>
      <c r="C116" s="4">
        <v>2002</v>
      </c>
      <c r="D116" s="14" t="s">
        <v>16</v>
      </c>
      <c r="E116" s="23"/>
      <c r="F116">
        <v>42</v>
      </c>
      <c r="G116" s="26">
        <f t="shared" si="22"/>
        <v>4.8000000000000043</v>
      </c>
      <c r="H116">
        <v>12</v>
      </c>
      <c r="I116">
        <v>13</v>
      </c>
      <c r="J116" s="26">
        <v>13</v>
      </c>
      <c r="K116" s="26">
        <f t="shared" si="23"/>
        <v>38</v>
      </c>
      <c r="L116" s="26">
        <f t="shared" si="24"/>
        <v>42.800000000000004</v>
      </c>
    </row>
    <row r="117" spans="1:12">
      <c r="A117">
        <v>75</v>
      </c>
      <c r="B117" s="13" t="s">
        <v>122</v>
      </c>
      <c r="C117" s="4">
        <v>2002</v>
      </c>
      <c r="D117" s="14" t="s">
        <v>16</v>
      </c>
      <c r="E117" s="23"/>
      <c r="F117">
        <v>45</v>
      </c>
      <c r="G117" s="26">
        <f t="shared" si="22"/>
        <v>12</v>
      </c>
      <c r="H117">
        <v>13.5</v>
      </c>
      <c r="I117">
        <v>13.5</v>
      </c>
      <c r="J117" s="26">
        <v>13.5</v>
      </c>
      <c r="K117" s="26">
        <f t="shared" si="23"/>
        <v>40.5</v>
      </c>
      <c r="L117" s="26">
        <f t="shared" si="24"/>
        <v>52.5</v>
      </c>
    </row>
    <row r="119" spans="1:12">
      <c r="A119" s="5" t="s">
        <v>127</v>
      </c>
      <c r="C119" s="5" t="s">
        <v>103</v>
      </c>
    </row>
    <row r="120" spans="1:12">
      <c r="A120" s="26" t="s">
        <v>4</v>
      </c>
      <c r="B120" s="26" t="s">
        <v>5</v>
      </c>
      <c r="C120" s="26" t="s">
        <v>161</v>
      </c>
      <c r="D120" s="26" t="s">
        <v>7</v>
      </c>
      <c r="E120" s="26" t="s">
        <v>8</v>
      </c>
      <c r="F120" s="26" t="s">
        <v>162</v>
      </c>
      <c r="G120" s="26" t="s">
        <v>163</v>
      </c>
      <c r="H120" s="26" t="s">
        <v>164</v>
      </c>
      <c r="I120" s="26" t="s">
        <v>165</v>
      </c>
      <c r="J120" s="26" t="s">
        <v>166</v>
      </c>
      <c r="K120" s="26" t="s">
        <v>167</v>
      </c>
      <c r="L120" s="26" t="s">
        <v>168</v>
      </c>
    </row>
    <row r="122" spans="1:12">
      <c r="A122">
        <v>76</v>
      </c>
      <c r="B122" t="s">
        <v>149</v>
      </c>
      <c r="C122">
        <v>2001</v>
      </c>
      <c r="D122" t="s">
        <v>16</v>
      </c>
      <c r="E122" s="14" t="s">
        <v>134</v>
      </c>
      <c r="G122" s="26">
        <f t="shared" ref="G122:G140" si="25">60+((F122-65)*2.4)</f>
        <v>-96</v>
      </c>
      <c r="J122" s="26"/>
      <c r="K122" s="26">
        <f t="shared" ref="K122:K140" si="26">SUM(H122:J122)</f>
        <v>0</v>
      </c>
      <c r="L122" s="26" t="s">
        <v>190</v>
      </c>
    </row>
    <row r="123" spans="1:12">
      <c r="A123">
        <v>77</v>
      </c>
      <c r="B123" s="13" t="s">
        <v>148</v>
      </c>
      <c r="C123" s="4">
        <v>2002</v>
      </c>
      <c r="D123" s="14" t="s">
        <v>35</v>
      </c>
      <c r="E123" s="14" t="s">
        <v>134</v>
      </c>
      <c r="F123">
        <v>52</v>
      </c>
      <c r="G123" s="26">
        <f t="shared" si="25"/>
        <v>28.8</v>
      </c>
      <c r="H123">
        <v>15</v>
      </c>
      <c r="I123">
        <v>15</v>
      </c>
      <c r="J123" s="26">
        <v>15</v>
      </c>
      <c r="K123" s="26">
        <f t="shared" si="26"/>
        <v>45</v>
      </c>
      <c r="L123" s="26">
        <f t="shared" ref="L123:L140" si="27">SUM(G123+K123)</f>
        <v>73.8</v>
      </c>
    </row>
    <row r="124" spans="1:12">
      <c r="A124">
        <v>78</v>
      </c>
      <c r="B124" s="13" t="s">
        <v>147</v>
      </c>
      <c r="C124" s="4">
        <v>2002</v>
      </c>
      <c r="D124" s="14" t="s">
        <v>16</v>
      </c>
      <c r="F124">
        <v>56</v>
      </c>
      <c r="G124" s="26">
        <f t="shared" si="25"/>
        <v>38.400000000000006</v>
      </c>
      <c r="H124">
        <v>15.5</v>
      </c>
      <c r="I124">
        <v>15.5</v>
      </c>
      <c r="J124" s="26">
        <v>15</v>
      </c>
      <c r="K124" s="26">
        <f t="shared" si="26"/>
        <v>46</v>
      </c>
      <c r="L124" s="26">
        <f t="shared" si="27"/>
        <v>84.4</v>
      </c>
    </row>
    <row r="125" spans="1:12">
      <c r="A125">
        <v>79</v>
      </c>
      <c r="B125" s="13" t="s">
        <v>145</v>
      </c>
      <c r="C125" s="4">
        <v>2002</v>
      </c>
      <c r="D125" s="14" t="s">
        <v>16</v>
      </c>
      <c r="F125">
        <v>59</v>
      </c>
      <c r="G125" s="26">
        <f t="shared" si="25"/>
        <v>45.6</v>
      </c>
      <c r="H125">
        <v>17</v>
      </c>
      <c r="I125">
        <v>16.5</v>
      </c>
      <c r="J125" s="26">
        <v>16.5</v>
      </c>
      <c r="K125" s="26">
        <f t="shared" si="26"/>
        <v>50</v>
      </c>
      <c r="L125" s="26">
        <f t="shared" si="27"/>
        <v>95.6</v>
      </c>
    </row>
    <row r="126" spans="1:12">
      <c r="A126">
        <v>80</v>
      </c>
      <c r="B126" s="13" t="s">
        <v>146</v>
      </c>
      <c r="C126" s="4">
        <v>2002</v>
      </c>
      <c r="D126" s="14" t="s">
        <v>35</v>
      </c>
      <c r="E126" s="14" t="s">
        <v>134</v>
      </c>
      <c r="F126">
        <v>51</v>
      </c>
      <c r="G126" s="26">
        <f t="shared" si="25"/>
        <v>26.4</v>
      </c>
      <c r="H126">
        <v>15.5</v>
      </c>
      <c r="I126">
        <v>15</v>
      </c>
      <c r="J126" s="26">
        <v>15</v>
      </c>
      <c r="K126" s="26">
        <f t="shared" si="26"/>
        <v>45.5</v>
      </c>
      <c r="L126" s="26">
        <f t="shared" si="27"/>
        <v>71.900000000000006</v>
      </c>
    </row>
    <row r="127" spans="1:12">
      <c r="A127">
        <v>81</v>
      </c>
      <c r="B127" s="13" t="s">
        <v>144</v>
      </c>
      <c r="C127" s="4">
        <v>2001</v>
      </c>
      <c r="D127" s="14" t="s">
        <v>16</v>
      </c>
      <c r="E127" s="4"/>
      <c r="G127" s="26">
        <f t="shared" si="25"/>
        <v>-96</v>
      </c>
      <c r="J127" s="26"/>
      <c r="K127" s="26">
        <f t="shared" si="26"/>
        <v>0</v>
      </c>
      <c r="L127" s="26" t="s">
        <v>190</v>
      </c>
    </row>
    <row r="128" spans="1:12">
      <c r="A128">
        <v>82</v>
      </c>
      <c r="B128" s="13" t="s">
        <v>143</v>
      </c>
      <c r="C128" s="4">
        <v>2001</v>
      </c>
      <c r="D128" s="14" t="s">
        <v>16</v>
      </c>
      <c r="F128">
        <v>54.5</v>
      </c>
      <c r="G128" s="26">
        <f t="shared" si="25"/>
        <v>34.799999999999997</v>
      </c>
      <c r="H128">
        <v>15</v>
      </c>
      <c r="I128">
        <v>15</v>
      </c>
      <c r="J128" s="26">
        <v>14</v>
      </c>
      <c r="K128" s="26">
        <f t="shared" si="26"/>
        <v>44</v>
      </c>
      <c r="L128" s="26">
        <f t="shared" si="27"/>
        <v>78.8</v>
      </c>
    </row>
    <row r="129" spans="1:12">
      <c r="A129">
        <v>83</v>
      </c>
      <c r="B129" s="14" t="s">
        <v>142</v>
      </c>
      <c r="C129" s="4">
        <v>2002</v>
      </c>
      <c r="D129" s="14" t="s">
        <v>28</v>
      </c>
      <c r="E129" s="14" t="s">
        <v>134</v>
      </c>
      <c r="F129">
        <v>51.5</v>
      </c>
      <c r="G129" s="26">
        <f t="shared" si="25"/>
        <v>27.6</v>
      </c>
      <c r="H129">
        <v>15.5</v>
      </c>
      <c r="I129">
        <v>15</v>
      </c>
      <c r="J129" s="26">
        <v>15</v>
      </c>
      <c r="K129" s="26">
        <f t="shared" si="26"/>
        <v>45.5</v>
      </c>
      <c r="L129" s="26">
        <f t="shared" si="27"/>
        <v>73.099999999999994</v>
      </c>
    </row>
    <row r="130" spans="1:12">
      <c r="A130">
        <v>84</v>
      </c>
      <c r="B130" t="s">
        <v>140</v>
      </c>
      <c r="C130">
        <v>2001</v>
      </c>
      <c r="D130" t="s">
        <v>13</v>
      </c>
      <c r="E130" t="s">
        <v>141</v>
      </c>
      <c r="F130">
        <v>64</v>
      </c>
      <c r="G130" s="26">
        <f t="shared" si="25"/>
        <v>57.6</v>
      </c>
      <c r="H130">
        <v>16</v>
      </c>
      <c r="I130">
        <v>16</v>
      </c>
      <c r="J130" s="26">
        <v>16.5</v>
      </c>
      <c r="K130" s="26">
        <f t="shared" si="26"/>
        <v>48.5</v>
      </c>
      <c r="L130" s="26">
        <f t="shared" si="27"/>
        <v>106.1</v>
      </c>
    </row>
    <row r="131" spans="1:12">
      <c r="A131">
        <v>85</v>
      </c>
      <c r="B131" s="13" t="s">
        <v>139</v>
      </c>
      <c r="C131" s="4">
        <v>2002</v>
      </c>
      <c r="D131" s="14" t="s">
        <v>16</v>
      </c>
      <c r="F131">
        <v>55.5</v>
      </c>
      <c r="G131" s="26">
        <f t="shared" si="25"/>
        <v>37.200000000000003</v>
      </c>
      <c r="H131">
        <v>16</v>
      </c>
      <c r="I131">
        <v>16</v>
      </c>
      <c r="J131" s="26">
        <v>15.5</v>
      </c>
      <c r="K131" s="26">
        <f t="shared" si="26"/>
        <v>47.5</v>
      </c>
      <c r="L131" s="26">
        <f t="shared" si="27"/>
        <v>84.7</v>
      </c>
    </row>
    <row r="132" spans="1:12">
      <c r="A132">
        <v>86</v>
      </c>
      <c r="B132" s="13" t="s">
        <v>138</v>
      </c>
      <c r="C132" s="4">
        <v>2002</v>
      </c>
      <c r="D132" s="14" t="s">
        <v>28</v>
      </c>
      <c r="E132" s="14" t="s">
        <v>134</v>
      </c>
      <c r="F132">
        <v>65</v>
      </c>
      <c r="G132" s="26">
        <f t="shared" si="25"/>
        <v>60</v>
      </c>
      <c r="H132">
        <v>17.5</v>
      </c>
      <c r="I132">
        <v>17</v>
      </c>
      <c r="J132" s="26">
        <v>16.5</v>
      </c>
      <c r="K132" s="26">
        <f t="shared" si="26"/>
        <v>51</v>
      </c>
      <c r="L132" s="26">
        <f t="shared" si="27"/>
        <v>111</v>
      </c>
    </row>
    <row r="133" spans="1:12">
      <c r="A133">
        <v>87</v>
      </c>
      <c r="B133" s="13" t="s">
        <v>137</v>
      </c>
      <c r="C133" s="4">
        <v>2002</v>
      </c>
      <c r="D133" s="14" t="s">
        <v>28</v>
      </c>
      <c r="E133" s="14" t="s">
        <v>134</v>
      </c>
      <c r="F133">
        <v>60.5</v>
      </c>
      <c r="G133" s="26">
        <f t="shared" si="25"/>
        <v>49.2</v>
      </c>
      <c r="H133">
        <v>17</v>
      </c>
      <c r="I133">
        <v>16.5</v>
      </c>
      <c r="J133" s="26">
        <v>16.5</v>
      </c>
      <c r="K133" s="26">
        <f t="shared" si="26"/>
        <v>50</v>
      </c>
      <c r="L133" s="26">
        <f t="shared" si="27"/>
        <v>99.2</v>
      </c>
    </row>
    <row r="134" spans="1:12">
      <c r="A134">
        <v>88</v>
      </c>
      <c r="B134" s="13" t="s">
        <v>136</v>
      </c>
      <c r="C134" s="4">
        <v>2002</v>
      </c>
      <c r="D134" s="14" t="s">
        <v>110</v>
      </c>
      <c r="F134">
        <v>61</v>
      </c>
      <c r="G134" s="26">
        <f t="shared" si="25"/>
        <v>50.4</v>
      </c>
      <c r="H134">
        <v>17</v>
      </c>
      <c r="I134">
        <v>17</v>
      </c>
      <c r="J134" s="26">
        <v>17</v>
      </c>
      <c r="K134" s="26">
        <f t="shared" si="26"/>
        <v>51</v>
      </c>
      <c r="L134" s="26">
        <f t="shared" si="27"/>
        <v>101.4</v>
      </c>
    </row>
    <row r="135" spans="1:12">
      <c r="A135">
        <v>89</v>
      </c>
      <c r="B135" s="13" t="s">
        <v>135</v>
      </c>
      <c r="C135" s="4">
        <v>2002</v>
      </c>
      <c r="D135" s="14" t="s">
        <v>35</v>
      </c>
      <c r="E135" s="14" t="s">
        <v>134</v>
      </c>
      <c r="F135">
        <v>60</v>
      </c>
      <c r="G135" s="26">
        <f t="shared" si="25"/>
        <v>48</v>
      </c>
      <c r="H135">
        <v>17</v>
      </c>
      <c r="I135">
        <v>16.5</v>
      </c>
      <c r="J135" s="26">
        <v>17</v>
      </c>
      <c r="K135" s="26">
        <f t="shared" si="26"/>
        <v>50.5</v>
      </c>
      <c r="L135" s="26">
        <f t="shared" si="27"/>
        <v>98.5</v>
      </c>
    </row>
    <row r="136" spans="1:12">
      <c r="A136">
        <v>90</v>
      </c>
      <c r="B136" s="13" t="s">
        <v>133</v>
      </c>
      <c r="C136" s="4">
        <v>2001</v>
      </c>
      <c r="D136" s="14" t="s">
        <v>13</v>
      </c>
      <c r="E136" s="14" t="s">
        <v>134</v>
      </c>
      <c r="F136">
        <v>61</v>
      </c>
      <c r="G136" s="26">
        <f t="shared" si="25"/>
        <v>50.4</v>
      </c>
      <c r="H136">
        <v>16</v>
      </c>
      <c r="I136">
        <v>16</v>
      </c>
      <c r="J136" s="26">
        <v>16</v>
      </c>
      <c r="K136" s="26">
        <f t="shared" si="26"/>
        <v>48</v>
      </c>
      <c r="L136" s="26">
        <f t="shared" si="27"/>
        <v>98.4</v>
      </c>
    </row>
    <row r="137" spans="1:12">
      <c r="A137">
        <v>91</v>
      </c>
      <c r="B137" s="13" t="s">
        <v>132</v>
      </c>
      <c r="C137" s="4">
        <v>2001</v>
      </c>
      <c r="D137" s="14" t="s">
        <v>16</v>
      </c>
      <c r="E137" s="26"/>
      <c r="F137">
        <v>60.5</v>
      </c>
      <c r="G137" s="26">
        <f t="shared" si="25"/>
        <v>49.2</v>
      </c>
      <c r="H137">
        <v>16</v>
      </c>
      <c r="I137">
        <v>16</v>
      </c>
      <c r="J137" s="26">
        <v>16</v>
      </c>
      <c r="K137" s="26">
        <f t="shared" si="26"/>
        <v>48</v>
      </c>
      <c r="L137" s="26">
        <f t="shared" si="27"/>
        <v>97.2</v>
      </c>
    </row>
    <row r="138" spans="1:12">
      <c r="A138">
        <v>92</v>
      </c>
      <c r="B138" s="13" t="s">
        <v>131</v>
      </c>
      <c r="C138" s="4">
        <v>2001</v>
      </c>
      <c r="D138" s="14" t="s">
        <v>110</v>
      </c>
      <c r="F138">
        <v>62</v>
      </c>
      <c r="G138" s="26">
        <f t="shared" si="25"/>
        <v>52.8</v>
      </c>
      <c r="H138">
        <v>16.5</v>
      </c>
      <c r="I138">
        <v>16.5</v>
      </c>
      <c r="J138" s="26">
        <v>16.5</v>
      </c>
      <c r="K138" s="26">
        <f t="shared" si="26"/>
        <v>49.5</v>
      </c>
      <c r="L138" s="26">
        <f t="shared" si="27"/>
        <v>102.3</v>
      </c>
    </row>
    <row r="139" spans="1:12">
      <c r="A139">
        <v>93</v>
      </c>
      <c r="B139" s="13" t="s">
        <v>130</v>
      </c>
      <c r="C139" s="4">
        <v>2001</v>
      </c>
      <c r="D139" s="14" t="s">
        <v>16</v>
      </c>
      <c r="E139" s="4"/>
      <c r="F139">
        <v>62.5</v>
      </c>
      <c r="G139" s="26">
        <f t="shared" si="25"/>
        <v>54</v>
      </c>
      <c r="H139">
        <v>16.5</v>
      </c>
      <c r="I139">
        <v>16</v>
      </c>
      <c r="J139" s="26">
        <v>16.5</v>
      </c>
      <c r="K139" s="26">
        <f t="shared" si="26"/>
        <v>49</v>
      </c>
      <c r="L139" s="26">
        <f t="shared" si="27"/>
        <v>103</v>
      </c>
    </row>
    <row r="140" spans="1:12">
      <c r="A140">
        <v>94</v>
      </c>
      <c r="B140" s="13" t="s">
        <v>128</v>
      </c>
      <c r="C140" s="4">
        <v>2002</v>
      </c>
      <c r="D140" s="14" t="s">
        <v>28</v>
      </c>
      <c r="E140" s="14" t="s">
        <v>129</v>
      </c>
      <c r="F140">
        <v>65</v>
      </c>
      <c r="G140" s="26">
        <f t="shared" si="25"/>
        <v>60</v>
      </c>
      <c r="H140">
        <v>18</v>
      </c>
      <c r="I140">
        <v>17.5</v>
      </c>
      <c r="J140" s="26">
        <v>17</v>
      </c>
      <c r="K140" s="26">
        <f t="shared" si="26"/>
        <v>52.5</v>
      </c>
      <c r="L140" s="26">
        <f t="shared" si="27"/>
        <v>112.5</v>
      </c>
    </row>
  </sheetData>
  <mergeCells count="2">
    <mergeCell ref="B1:D1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>
      <selection activeCell="F5" sqref="F5:G7"/>
    </sheetView>
  </sheetViews>
  <sheetFormatPr defaultRowHeight="15"/>
  <cols>
    <col min="1" max="1" width="4.85546875" customWidth="1"/>
    <col min="2" max="2" width="18" customWidth="1"/>
    <col min="3" max="3" width="6.5703125" customWidth="1"/>
    <col min="4" max="4" width="13.28515625" customWidth="1"/>
    <col min="5" max="5" width="17.140625" customWidth="1"/>
    <col min="7" max="7" width="12.42578125" customWidth="1"/>
  </cols>
  <sheetData>
    <row r="1" spans="1:12">
      <c r="B1" s="41" t="s">
        <v>152</v>
      </c>
      <c r="C1" s="41"/>
      <c r="D1" s="41"/>
      <c r="F1" s="3"/>
      <c r="G1" s="3"/>
      <c r="H1" s="3"/>
      <c r="I1" s="3"/>
      <c r="J1" s="3"/>
      <c r="K1" s="3"/>
      <c r="L1" s="3"/>
    </row>
    <row r="2" spans="1:12">
      <c r="B2" s="40" t="s">
        <v>153</v>
      </c>
      <c r="C2" s="40"/>
      <c r="D2" s="40"/>
      <c r="F2" s="3"/>
      <c r="G2" s="3"/>
      <c r="H2" s="3"/>
      <c r="I2" s="3"/>
      <c r="J2" s="3"/>
      <c r="K2" s="3"/>
      <c r="L2" s="3"/>
    </row>
    <row r="3" spans="1:12">
      <c r="A3" t="s">
        <v>172</v>
      </c>
      <c r="C3" t="s">
        <v>154</v>
      </c>
      <c r="F3" s="3"/>
      <c r="G3" s="3"/>
      <c r="H3" s="3"/>
      <c r="I3" s="3"/>
      <c r="J3" s="3"/>
      <c r="K3" s="3"/>
      <c r="L3" s="3"/>
    </row>
    <row r="4" spans="1:12">
      <c r="E4" t="s">
        <v>155</v>
      </c>
      <c r="F4" s="3"/>
      <c r="G4" s="3"/>
      <c r="H4" s="3"/>
      <c r="I4" s="3"/>
      <c r="J4" s="3"/>
      <c r="K4" s="3"/>
      <c r="L4" s="3"/>
    </row>
    <row r="5" spans="1:12">
      <c r="A5" t="s">
        <v>156</v>
      </c>
      <c r="F5" s="3" t="s">
        <v>157</v>
      </c>
      <c r="G5" s="2" t="s">
        <v>193</v>
      </c>
      <c r="H5" s="3"/>
      <c r="I5" s="3"/>
      <c r="J5" s="3"/>
      <c r="K5" s="3"/>
      <c r="L5" s="3"/>
    </row>
    <row r="6" spans="1:12">
      <c r="F6" s="3" t="s">
        <v>158</v>
      </c>
      <c r="G6" s="2" t="s">
        <v>195</v>
      </c>
      <c r="H6" s="3"/>
      <c r="I6" s="3"/>
      <c r="J6" s="3"/>
      <c r="K6" s="3"/>
      <c r="L6" s="3"/>
    </row>
    <row r="7" spans="1:12">
      <c r="A7" t="s">
        <v>159</v>
      </c>
      <c r="F7" s="3" t="s">
        <v>160</v>
      </c>
      <c r="G7" s="2" t="s">
        <v>194</v>
      </c>
      <c r="H7" s="3"/>
      <c r="I7" s="3"/>
      <c r="J7" s="3"/>
      <c r="K7" s="3"/>
      <c r="L7" s="3"/>
    </row>
    <row r="8" spans="1:12">
      <c r="F8" s="3"/>
      <c r="G8" s="3"/>
      <c r="H8" s="3"/>
      <c r="I8" s="3"/>
      <c r="J8" s="3"/>
      <c r="K8" s="3"/>
      <c r="L8" s="3"/>
    </row>
    <row r="9" spans="1:12">
      <c r="F9" s="3"/>
      <c r="G9" s="3"/>
      <c r="H9" s="3"/>
      <c r="I9" s="3"/>
      <c r="J9" s="3"/>
      <c r="K9" s="3"/>
      <c r="L9" s="3"/>
    </row>
    <row r="10" spans="1:12">
      <c r="A10" s="5" t="s">
        <v>2</v>
      </c>
      <c r="B10" s="5"/>
      <c r="C10" s="5" t="s">
        <v>3</v>
      </c>
      <c r="F10" s="3"/>
      <c r="G10" s="3"/>
      <c r="H10" s="3"/>
      <c r="I10" s="3"/>
      <c r="J10" s="3"/>
      <c r="K10" s="3"/>
      <c r="L10" s="3"/>
    </row>
    <row r="11" spans="1:12">
      <c r="A11" s="3" t="s">
        <v>4</v>
      </c>
      <c r="B11" s="3" t="s">
        <v>5</v>
      </c>
      <c r="C11" s="3" t="s">
        <v>161</v>
      </c>
      <c r="D11" s="3" t="s">
        <v>7</v>
      </c>
      <c r="E11" s="3" t="s">
        <v>8</v>
      </c>
      <c r="F11" s="3" t="s">
        <v>162</v>
      </c>
      <c r="G11" s="3" t="s">
        <v>163</v>
      </c>
      <c r="H11" s="3" t="s">
        <v>164</v>
      </c>
      <c r="I11" s="3" t="s">
        <v>165</v>
      </c>
      <c r="J11" s="3" t="s">
        <v>166</v>
      </c>
      <c r="K11" s="3" t="s">
        <v>167</v>
      </c>
      <c r="L11" s="3" t="s">
        <v>168</v>
      </c>
    </row>
    <row r="13" spans="1:12">
      <c r="A13" s="12">
        <v>1</v>
      </c>
      <c r="B13" t="s">
        <v>188</v>
      </c>
      <c r="C13" s="12">
        <v>2007</v>
      </c>
      <c r="D13" s="14" t="s">
        <v>16</v>
      </c>
      <c r="F13">
        <v>9.5</v>
      </c>
      <c r="G13" s="3">
        <f t="shared" ref="G13:G43" si="0">60+((F13-15)*5.2)</f>
        <v>31.4</v>
      </c>
      <c r="H13">
        <v>10</v>
      </c>
      <c r="I13">
        <v>9</v>
      </c>
      <c r="J13">
        <v>9.5</v>
      </c>
      <c r="K13">
        <f t="shared" ref="K13:K43" si="1">SUM(H13:J13)</f>
        <v>28.5</v>
      </c>
      <c r="L13">
        <f t="shared" ref="L13:L43" si="2">G13+K13</f>
        <v>59.9</v>
      </c>
    </row>
    <row r="14" spans="1:12">
      <c r="A14" s="12">
        <v>2</v>
      </c>
      <c r="B14" t="s">
        <v>189</v>
      </c>
      <c r="C14" s="12">
        <v>2008</v>
      </c>
      <c r="D14" s="14" t="s">
        <v>16</v>
      </c>
      <c r="F14">
        <v>7</v>
      </c>
      <c r="G14" s="3">
        <f t="shared" si="0"/>
        <v>18.399999999999999</v>
      </c>
      <c r="H14">
        <v>5</v>
      </c>
      <c r="I14">
        <v>5</v>
      </c>
      <c r="J14">
        <v>5</v>
      </c>
      <c r="K14">
        <f t="shared" si="1"/>
        <v>15</v>
      </c>
      <c r="L14">
        <f t="shared" si="2"/>
        <v>33.4</v>
      </c>
    </row>
    <row r="15" spans="1:12">
      <c r="A15" s="12">
        <v>3</v>
      </c>
      <c r="B15" t="s">
        <v>61</v>
      </c>
      <c r="C15" s="18">
        <v>2011</v>
      </c>
      <c r="D15" t="s">
        <v>28</v>
      </c>
      <c r="G15" s="3">
        <f t="shared" si="0"/>
        <v>-18</v>
      </c>
      <c r="K15">
        <f t="shared" si="1"/>
        <v>0</v>
      </c>
      <c r="L15" t="s">
        <v>190</v>
      </c>
    </row>
    <row r="16" spans="1:12">
      <c r="A16" s="12">
        <v>4</v>
      </c>
      <c r="B16" t="s">
        <v>62</v>
      </c>
      <c r="C16" s="18">
        <v>2008</v>
      </c>
      <c r="D16" s="14" t="s">
        <v>35</v>
      </c>
      <c r="E16" t="s">
        <v>63</v>
      </c>
      <c r="G16" s="3">
        <f t="shared" si="0"/>
        <v>-18</v>
      </c>
      <c r="K16">
        <f t="shared" si="1"/>
        <v>0</v>
      </c>
      <c r="L16" t="s">
        <v>190</v>
      </c>
    </row>
    <row r="17" spans="1:12">
      <c r="A17" s="12">
        <v>5</v>
      </c>
      <c r="B17" t="s">
        <v>64</v>
      </c>
      <c r="C17" s="18">
        <v>2007</v>
      </c>
      <c r="D17" s="14" t="s">
        <v>35</v>
      </c>
      <c r="E17" t="s">
        <v>63</v>
      </c>
      <c r="G17" s="3">
        <f t="shared" si="0"/>
        <v>-18</v>
      </c>
      <c r="K17">
        <f t="shared" si="1"/>
        <v>0</v>
      </c>
      <c r="L17" t="s">
        <v>190</v>
      </c>
    </row>
    <row r="18" spans="1:12">
      <c r="A18" s="12">
        <v>6</v>
      </c>
      <c r="B18" t="s">
        <v>58</v>
      </c>
      <c r="C18" s="12">
        <v>2009</v>
      </c>
      <c r="D18" s="14" t="s">
        <v>18</v>
      </c>
      <c r="G18" s="3">
        <f t="shared" si="0"/>
        <v>-18</v>
      </c>
      <c r="K18">
        <f t="shared" si="1"/>
        <v>0</v>
      </c>
      <c r="L18" t="s">
        <v>190</v>
      </c>
    </row>
    <row r="19" spans="1:12">
      <c r="A19" s="12">
        <v>7</v>
      </c>
      <c r="B19" s="2" t="s">
        <v>56</v>
      </c>
      <c r="C19" s="12">
        <v>2008</v>
      </c>
      <c r="D19" t="s">
        <v>28</v>
      </c>
      <c r="E19" t="s">
        <v>57</v>
      </c>
      <c r="F19">
        <v>6.5</v>
      </c>
      <c r="G19" s="32">
        <f t="shared" si="0"/>
        <v>15.799999999999997</v>
      </c>
      <c r="H19">
        <v>7</v>
      </c>
      <c r="I19">
        <v>6.5</v>
      </c>
      <c r="J19">
        <v>6.5</v>
      </c>
      <c r="K19">
        <f t="shared" si="1"/>
        <v>20</v>
      </c>
      <c r="L19">
        <f t="shared" si="2"/>
        <v>35.799999999999997</v>
      </c>
    </row>
    <row r="20" spans="1:12">
      <c r="A20" s="12">
        <v>8</v>
      </c>
      <c r="B20" t="s">
        <v>55</v>
      </c>
      <c r="C20" s="12">
        <v>2009</v>
      </c>
      <c r="D20" s="14" t="s">
        <v>18</v>
      </c>
      <c r="F20">
        <v>8</v>
      </c>
      <c r="G20" s="3">
        <f t="shared" si="0"/>
        <v>23.6</v>
      </c>
      <c r="H20">
        <v>7</v>
      </c>
      <c r="I20">
        <v>8</v>
      </c>
      <c r="J20">
        <v>8</v>
      </c>
      <c r="K20">
        <f t="shared" si="1"/>
        <v>23</v>
      </c>
      <c r="L20">
        <f t="shared" si="2"/>
        <v>46.6</v>
      </c>
    </row>
    <row r="21" spans="1:12">
      <c r="A21" s="12">
        <v>9</v>
      </c>
      <c r="B21" t="s">
        <v>191</v>
      </c>
      <c r="C21" s="18">
        <v>2009</v>
      </c>
      <c r="D21" s="14" t="s">
        <v>16</v>
      </c>
      <c r="F21">
        <v>12</v>
      </c>
      <c r="G21" s="3">
        <f t="shared" si="0"/>
        <v>44.4</v>
      </c>
      <c r="H21">
        <v>8</v>
      </c>
      <c r="I21">
        <v>8</v>
      </c>
      <c r="J21">
        <v>8</v>
      </c>
      <c r="K21">
        <f t="shared" si="1"/>
        <v>24</v>
      </c>
      <c r="L21">
        <f t="shared" si="2"/>
        <v>68.400000000000006</v>
      </c>
    </row>
    <row r="22" spans="1:12">
      <c r="A22" s="12">
        <v>10</v>
      </c>
      <c r="B22" t="s">
        <v>52</v>
      </c>
      <c r="C22" s="12">
        <v>2008</v>
      </c>
      <c r="D22" t="s">
        <v>28</v>
      </c>
      <c r="E22" t="s">
        <v>53</v>
      </c>
      <c r="F22">
        <v>14</v>
      </c>
      <c r="G22" s="3">
        <f t="shared" si="0"/>
        <v>54.8</v>
      </c>
      <c r="H22">
        <v>12</v>
      </c>
      <c r="I22">
        <v>13</v>
      </c>
      <c r="J22">
        <v>13</v>
      </c>
      <c r="K22">
        <f t="shared" si="1"/>
        <v>38</v>
      </c>
      <c r="L22">
        <f t="shared" si="2"/>
        <v>92.8</v>
      </c>
    </row>
    <row r="23" spans="1:12">
      <c r="A23" s="12">
        <v>11</v>
      </c>
      <c r="B23" t="s">
        <v>51</v>
      </c>
      <c r="C23" s="18">
        <v>2008</v>
      </c>
      <c r="D23" t="s">
        <v>28</v>
      </c>
      <c r="E23" t="s">
        <v>48</v>
      </c>
      <c r="G23" s="3">
        <f t="shared" si="0"/>
        <v>-18</v>
      </c>
      <c r="K23">
        <f t="shared" si="1"/>
        <v>0</v>
      </c>
      <c r="L23" t="s">
        <v>190</v>
      </c>
    </row>
    <row r="24" spans="1:12">
      <c r="A24" s="12">
        <v>12</v>
      </c>
      <c r="B24" s="13" t="s">
        <v>49</v>
      </c>
      <c r="C24" s="12">
        <v>2007</v>
      </c>
      <c r="D24" s="14" t="s">
        <v>50</v>
      </c>
      <c r="E24" s="14"/>
      <c r="G24" s="3">
        <f t="shared" si="0"/>
        <v>-18</v>
      </c>
      <c r="K24">
        <f t="shared" si="1"/>
        <v>0</v>
      </c>
      <c r="L24" t="s">
        <v>190</v>
      </c>
    </row>
    <row r="25" spans="1:12">
      <c r="A25" s="12">
        <v>13</v>
      </c>
      <c r="B25" t="s">
        <v>47</v>
      </c>
      <c r="C25" s="18">
        <v>2009</v>
      </c>
      <c r="D25" s="14" t="s">
        <v>18</v>
      </c>
      <c r="E25" s="14" t="s">
        <v>48</v>
      </c>
      <c r="F25">
        <v>9</v>
      </c>
      <c r="G25" s="3">
        <f t="shared" si="0"/>
        <v>28.799999999999997</v>
      </c>
      <c r="H25">
        <v>5.5</v>
      </c>
      <c r="I25">
        <v>5.5</v>
      </c>
      <c r="J25">
        <v>6</v>
      </c>
      <c r="K25">
        <f t="shared" si="1"/>
        <v>17</v>
      </c>
      <c r="L25">
        <f t="shared" si="2"/>
        <v>45.8</v>
      </c>
    </row>
    <row r="26" spans="1:12">
      <c r="A26" s="12">
        <v>14</v>
      </c>
      <c r="B26" t="s">
        <v>44</v>
      </c>
      <c r="C26" s="12">
        <v>2008</v>
      </c>
      <c r="D26" s="14" t="s">
        <v>16</v>
      </c>
      <c r="E26" t="s">
        <v>45</v>
      </c>
      <c r="F26">
        <v>9.5</v>
      </c>
      <c r="G26" s="3">
        <f t="shared" si="0"/>
        <v>31.4</v>
      </c>
      <c r="H26">
        <v>10</v>
      </c>
      <c r="I26">
        <v>8.5</v>
      </c>
      <c r="J26">
        <v>9.5</v>
      </c>
      <c r="K26">
        <f t="shared" si="1"/>
        <v>28</v>
      </c>
      <c r="L26">
        <f t="shared" si="2"/>
        <v>59.4</v>
      </c>
    </row>
    <row r="27" spans="1:12">
      <c r="A27" s="12">
        <v>15</v>
      </c>
      <c r="B27" t="s">
        <v>46</v>
      </c>
      <c r="C27" s="16">
        <v>2008</v>
      </c>
      <c r="D27" s="14" t="s">
        <v>16</v>
      </c>
      <c r="F27">
        <v>11.5</v>
      </c>
      <c r="G27" s="3">
        <f t="shared" si="0"/>
        <v>41.8</v>
      </c>
      <c r="H27">
        <v>11</v>
      </c>
      <c r="I27">
        <v>11.5</v>
      </c>
      <c r="J27">
        <v>11</v>
      </c>
      <c r="K27">
        <f t="shared" si="1"/>
        <v>33.5</v>
      </c>
      <c r="L27">
        <f t="shared" si="2"/>
        <v>75.3</v>
      </c>
    </row>
    <row r="28" spans="1:12">
      <c r="A28" s="12">
        <v>16</v>
      </c>
      <c r="B28" s="13" t="s">
        <v>42</v>
      </c>
      <c r="C28" s="12">
        <v>2008</v>
      </c>
      <c r="D28" s="14" t="s">
        <v>35</v>
      </c>
      <c r="E28" s="14" t="s">
        <v>43</v>
      </c>
      <c r="F28">
        <v>12</v>
      </c>
      <c r="G28" s="3">
        <f t="shared" si="0"/>
        <v>44.4</v>
      </c>
      <c r="H28">
        <v>12</v>
      </c>
      <c r="I28">
        <v>11.5</v>
      </c>
      <c r="J28">
        <v>12</v>
      </c>
      <c r="K28">
        <f t="shared" si="1"/>
        <v>35.5</v>
      </c>
      <c r="L28">
        <f t="shared" si="2"/>
        <v>79.900000000000006</v>
      </c>
    </row>
    <row r="29" spans="1:12">
      <c r="A29" s="12">
        <v>17</v>
      </c>
      <c r="B29" t="s">
        <v>41</v>
      </c>
      <c r="C29" s="16">
        <v>2008</v>
      </c>
      <c r="D29" s="14" t="s">
        <v>16</v>
      </c>
      <c r="F29">
        <v>14</v>
      </c>
      <c r="G29" s="3">
        <f t="shared" si="0"/>
        <v>54.8</v>
      </c>
      <c r="H29">
        <v>14</v>
      </c>
      <c r="I29">
        <v>13.5</v>
      </c>
      <c r="J29">
        <v>14</v>
      </c>
      <c r="K29">
        <f t="shared" si="1"/>
        <v>41.5</v>
      </c>
      <c r="L29">
        <f t="shared" si="2"/>
        <v>96.3</v>
      </c>
    </row>
    <row r="30" spans="1:12">
      <c r="A30" s="12">
        <v>18</v>
      </c>
      <c r="B30" s="13" t="s">
        <v>38</v>
      </c>
      <c r="C30" s="12">
        <v>2007</v>
      </c>
      <c r="D30" s="14" t="s">
        <v>18</v>
      </c>
      <c r="E30" s="14" t="s">
        <v>39</v>
      </c>
      <c r="G30" s="3">
        <f t="shared" si="0"/>
        <v>-18</v>
      </c>
      <c r="K30">
        <f t="shared" si="1"/>
        <v>0</v>
      </c>
      <c r="L30" t="s">
        <v>190</v>
      </c>
    </row>
    <row r="31" spans="1:12">
      <c r="A31" s="12">
        <v>19</v>
      </c>
      <c r="B31" s="15" t="s">
        <v>40</v>
      </c>
      <c r="C31" s="16">
        <v>2007</v>
      </c>
      <c r="D31" s="17" t="s">
        <v>18</v>
      </c>
      <c r="E31" s="14" t="s">
        <v>19</v>
      </c>
      <c r="F31">
        <v>14</v>
      </c>
      <c r="G31" s="3">
        <f t="shared" si="0"/>
        <v>54.8</v>
      </c>
      <c r="H31">
        <v>14</v>
      </c>
      <c r="I31">
        <v>14</v>
      </c>
      <c r="J31">
        <v>14</v>
      </c>
      <c r="K31">
        <f t="shared" si="1"/>
        <v>42</v>
      </c>
      <c r="L31">
        <f t="shared" si="2"/>
        <v>96.8</v>
      </c>
    </row>
    <row r="32" spans="1:12">
      <c r="A32" s="12">
        <v>20</v>
      </c>
      <c r="B32" s="13" t="s">
        <v>37</v>
      </c>
      <c r="C32" s="12">
        <v>2008</v>
      </c>
      <c r="D32" s="14" t="s">
        <v>18</v>
      </c>
      <c r="E32" s="14" t="s">
        <v>29</v>
      </c>
      <c r="F32">
        <v>16</v>
      </c>
      <c r="G32" s="3">
        <f t="shared" si="0"/>
        <v>65.2</v>
      </c>
      <c r="H32">
        <v>15</v>
      </c>
      <c r="I32">
        <v>15.5</v>
      </c>
      <c r="J32">
        <v>16</v>
      </c>
      <c r="K32">
        <f t="shared" si="1"/>
        <v>46.5</v>
      </c>
      <c r="L32">
        <f t="shared" si="2"/>
        <v>111.7</v>
      </c>
    </row>
    <row r="33" spans="1:12">
      <c r="A33" s="12">
        <v>21</v>
      </c>
      <c r="B33" s="15" t="s">
        <v>34</v>
      </c>
      <c r="C33" s="16">
        <v>2007</v>
      </c>
      <c r="D33" s="17" t="s">
        <v>35</v>
      </c>
      <c r="E33" s="14" t="s">
        <v>36</v>
      </c>
      <c r="F33">
        <v>16</v>
      </c>
      <c r="G33" s="3">
        <f t="shared" si="0"/>
        <v>65.2</v>
      </c>
      <c r="H33">
        <v>15</v>
      </c>
      <c r="I33">
        <v>15</v>
      </c>
      <c r="J33">
        <v>16</v>
      </c>
      <c r="K33">
        <f t="shared" si="1"/>
        <v>46</v>
      </c>
      <c r="L33">
        <f t="shared" si="2"/>
        <v>111.2</v>
      </c>
    </row>
    <row r="34" spans="1:12">
      <c r="A34" s="12">
        <v>22</v>
      </c>
      <c r="B34" s="13" t="s">
        <v>32</v>
      </c>
      <c r="C34" s="12">
        <v>2007</v>
      </c>
      <c r="D34" s="14" t="s">
        <v>18</v>
      </c>
      <c r="E34" s="14" t="s">
        <v>33</v>
      </c>
      <c r="G34" s="3">
        <f t="shared" si="0"/>
        <v>-18</v>
      </c>
      <c r="K34">
        <f t="shared" si="1"/>
        <v>0</v>
      </c>
      <c r="L34" t="s">
        <v>190</v>
      </c>
    </row>
    <row r="35" spans="1:12">
      <c r="A35" s="12">
        <v>23</v>
      </c>
      <c r="B35" s="13" t="s">
        <v>30</v>
      </c>
      <c r="C35" s="12">
        <v>2008</v>
      </c>
      <c r="D35" s="14" t="s">
        <v>18</v>
      </c>
      <c r="E35" s="14" t="s">
        <v>31</v>
      </c>
      <c r="F35">
        <v>14</v>
      </c>
      <c r="G35" s="3">
        <f t="shared" si="0"/>
        <v>54.8</v>
      </c>
      <c r="H35">
        <v>12.5</v>
      </c>
      <c r="I35">
        <v>13</v>
      </c>
      <c r="J35">
        <v>14</v>
      </c>
      <c r="K35">
        <f t="shared" si="1"/>
        <v>39.5</v>
      </c>
      <c r="L35">
        <f t="shared" si="2"/>
        <v>94.3</v>
      </c>
    </row>
    <row r="36" spans="1:12">
      <c r="A36" s="12">
        <v>24</v>
      </c>
      <c r="B36" s="13" t="s">
        <v>27</v>
      </c>
      <c r="C36" s="12">
        <v>2007</v>
      </c>
      <c r="D36" s="14" t="s">
        <v>28</v>
      </c>
      <c r="E36" s="14" t="s">
        <v>29</v>
      </c>
      <c r="F36">
        <v>15</v>
      </c>
      <c r="G36" s="3">
        <f t="shared" si="0"/>
        <v>60</v>
      </c>
      <c r="H36">
        <v>10</v>
      </c>
      <c r="I36">
        <v>11</v>
      </c>
      <c r="J36">
        <v>11</v>
      </c>
      <c r="K36">
        <f t="shared" si="1"/>
        <v>32</v>
      </c>
      <c r="L36">
        <f t="shared" si="2"/>
        <v>92</v>
      </c>
    </row>
    <row r="37" spans="1:12">
      <c r="A37" s="12">
        <v>25</v>
      </c>
      <c r="B37" s="13" t="s">
        <v>25</v>
      </c>
      <c r="C37" s="12">
        <v>2008</v>
      </c>
      <c r="D37" s="14" t="s">
        <v>13</v>
      </c>
      <c r="E37" s="14" t="s">
        <v>26</v>
      </c>
      <c r="F37">
        <v>15.5</v>
      </c>
      <c r="G37" s="3">
        <f t="shared" si="0"/>
        <v>62.6</v>
      </c>
      <c r="H37">
        <v>14</v>
      </c>
      <c r="I37">
        <v>14</v>
      </c>
      <c r="J37">
        <v>15</v>
      </c>
      <c r="K37">
        <f t="shared" si="1"/>
        <v>43</v>
      </c>
      <c r="L37">
        <f t="shared" si="2"/>
        <v>105.6</v>
      </c>
    </row>
    <row r="38" spans="1:12">
      <c r="A38" s="12">
        <v>26</v>
      </c>
      <c r="B38" s="13" t="s">
        <v>24</v>
      </c>
      <c r="C38" s="12">
        <v>2007</v>
      </c>
      <c r="D38" s="14" t="s">
        <v>18</v>
      </c>
      <c r="E38" s="14" t="s">
        <v>19</v>
      </c>
      <c r="F38">
        <v>15.5</v>
      </c>
      <c r="G38" s="3">
        <f t="shared" si="0"/>
        <v>62.6</v>
      </c>
      <c r="H38">
        <v>14</v>
      </c>
      <c r="I38">
        <v>14</v>
      </c>
      <c r="J38">
        <v>14</v>
      </c>
      <c r="K38">
        <f t="shared" si="1"/>
        <v>42</v>
      </c>
      <c r="L38">
        <f t="shared" si="2"/>
        <v>104.6</v>
      </c>
    </row>
    <row r="39" spans="1:12">
      <c r="A39" s="12">
        <v>27</v>
      </c>
      <c r="B39" s="13" t="s">
        <v>22</v>
      </c>
      <c r="C39" s="12">
        <v>2007</v>
      </c>
      <c r="D39" s="14" t="s">
        <v>18</v>
      </c>
      <c r="E39" s="14" t="s">
        <v>23</v>
      </c>
      <c r="F39">
        <v>16</v>
      </c>
      <c r="G39" s="3">
        <f t="shared" si="0"/>
        <v>65.2</v>
      </c>
      <c r="H39">
        <v>15.5</v>
      </c>
      <c r="I39">
        <v>15</v>
      </c>
      <c r="J39">
        <v>16</v>
      </c>
      <c r="K39">
        <f t="shared" si="1"/>
        <v>46.5</v>
      </c>
      <c r="L39">
        <f t="shared" si="2"/>
        <v>111.7</v>
      </c>
    </row>
    <row r="40" spans="1:12">
      <c r="A40" s="12">
        <v>28</v>
      </c>
      <c r="B40" s="13" t="s">
        <v>20</v>
      </c>
      <c r="C40" s="12">
        <v>2007</v>
      </c>
      <c r="D40" s="14" t="s">
        <v>16</v>
      </c>
      <c r="E40" s="14" t="s">
        <v>21</v>
      </c>
      <c r="F40">
        <v>16.5</v>
      </c>
      <c r="G40" s="3">
        <f t="shared" si="0"/>
        <v>67.8</v>
      </c>
      <c r="H40">
        <v>16</v>
      </c>
      <c r="I40">
        <v>15.5</v>
      </c>
      <c r="J40">
        <v>16.5</v>
      </c>
      <c r="K40">
        <f t="shared" si="1"/>
        <v>48</v>
      </c>
      <c r="L40">
        <f t="shared" si="2"/>
        <v>115.8</v>
      </c>
    </row>
    <row r="41" spans="1:12">
      <c r="A41" s="12">
        <v>29</v>
      </c>
      <c r="B41" s="13" t="s">
        <v>15</v>
      </c>
      <c r="C41" s="12">
        <v>2007</v>
      </c>
      <c r="D41" s="14" t="s">
        <v>16</v>
      </c>
      <c r="E41" s="4"/>
      <c r="F41">
        <v>16.5</v>
      </c>
      <c r="G41" s="3">
        <f t="shared" si="0"/>
        <v>67.8</v>
      </c>
      <c r="H41">
        <v>16</v>
      </c>
      <c r="I41">
        <v>16</v>
      </c>
      <c r="J41">
        <v>16.5</v>
      </c>
      <c r="K41">
        <f t="shared" si="1"/>
        <v>48.5</v>
      </c>
      <c r="L41">
        <f t="shared" si="2"/>
        <v>116.3</v>
      </c>
    </row>
    <row r="42" spans="1:12">
      <c r="A42" s="12">
        <v>30</v>
      </c>
      <c r="B42" s="13" t="s">
        <v>17</v>
      </c>
      <c r="C42" s="12">
        <v>2007</v>
      </c>
      <c r="D42" s="14" t="s">
        <v>18</v>
      </c>
      <c r="E42" s="14" t="s">
        <v>19</v>
      </c>
      <c r="F42">
        <v>14.5</v>
      </c>
      <c r="G42" s="3">
        <f t="shared" si="0"/>
        <v>57.4</v>
      </c>
      <c r="H42">
        <v>14</v>
      </c>
      <c r="I42">
        <v>14</v>
      </c>
      <c r="J42">
        <v>14</v>
      </c>
      <c r="K42">
        <f t="shared" si="1"/>
        <v>42</v>
      </c>
      <c r="L42">
        <f t="shared" si="2"/>
        <v>99.4</v>
      </c>
    </row>
    <row r="43" spans="1:12">
      <c r="A43" s="12">
        <v>31</v>
      </c>
      <c r="B43" s="13" t="s">
        <v>12</v>
      </c>
      <c r="C43" s="12">
        <v>2007</v>
      </c>
      <c r="D43" s="14" t="s">
        <v>13</v>
      </c>
      <c r="E43" s="14" t="s">
        <v>14</v>
      </c>
      <c r="F43">
        <v>16.5</v>
      </c>
      <c r="G43" s="3">
        <f t="shared" si="0"/>
        <v>67.8</v>
      </c>
      <c r="H43">
        <v>15.5</v>
      </c>
      <c r="I43">
        <v>16</v>
      </c>
      <c r="J43">
        <v>16.5</v>
      </c>
      <c r="K43">
        <f t="shared" si="1"/>
        <v>48</v>
      </c>
      <c r="L43">
        <f t="shared" si="2"/>
        <v>115.8</v>
      </c>
    </row>
    <row r="46" spans="1:12">
      <c r="A46" s="5" t="s">
        <v>65</v>
      </c>
      <c r="C46" s="5" t="s">
        <v>3</v>
      </c>
    </row>
    <row r="47" spans="1:12">
      <c r="A47" s="3" t="s">
        <v>4</v>
      </c>
      <c r="B47" s="3" t="s">
        <v>5</v>
      </c>
      <c r="C47" s="3" t="s">
        <v>161</v>
      </c>
      <c r="D47" s="3" t="s">
        <v>7</v>
      </c>
      <c r="E47" s="3" t="s">
        <v>8</v>
      </c>
      <c r="F47" s="3" t="s">
        <v>162</v>
      </c>
      <c r="G47" s="3" t="s">
        <v>163</v>
      </c>
      <c r="H47" s="3" t="s">
        <v>164</v>
      </c>
      <c r="I47" s="3" t="s">
        <v>165</v>
      </c>
      <c r="J47" s="3" t="s">
        <v>166</v>
      </c>
      <c r="K47" s="3" t="s">
        <v>167</v>
      </c>
      <c r="L47" s="3" t="s">
        <v>168</v>
      </c>
    </row>
    <row r="49" spans="1:12">
      <c r="A49" s="12">
        <v>32</v>
      </c>
      <c r="B49" s="13" t="s">
        <v>66</v>
      </c>
      <c r="C49" s="19">
        <v>2007</v>
      </c>
      <c r="D49" s="14" t="s">
        <v>18</v>
      </c>
      <c r="E49" t="s">
        <v>29</v>
      </c>
      <c r="G49" s="3">
        <f t="shared" ref="G49" si="3">60+((F49-15)*5.2)</f>
        <v>-18</v>
      </c>
      <c r="K49">
        <f>SUM(H49:J49)</f>
        <v>0</v>
      </c>
      <c r="L49" t="s">
        <v>190</v>
      </c>
    </row>
    <row r="52" spans="1:12">
      <c r="A52" s="7" t="s">
        <v>67</v>
      </c>
      <c r="B52" s="5"/>
      <c r="C52" s="20" t="s">
        <v>68</v>
      </c>
    </row>
    <row r="53" spans="1:12">
      <c r="A53" s="3" t="s">
        <v>4</v>
      </c>
      <c r="B53" s="3" t="s">
        <v>5</v>
      </c>
      <c r="C53" s="3" t="s">
        <v>161</v>
      </c>
      <c r="D53" s="3" t="s">
        <v>7</v>
      </c>
      <c r="E53" s="3" t="s">
        <v>8</v>
      </c>
      <c r="F53" s="3" t="s">
        <v>162</v>
      </c>
      <c r="G53" s="3" t="s">
        <v>163</v>
      </c>
      <c r="H53" s="3" t="s">
        <v>164</v>
      </c>
      <c r="I53" s="3" t="s">
        <v>165</v>
      </c>
      <c r="J53" s="3" t="s">
        <v>166</v>
      </c>
      <c r="K53" s="3" t="s">
        <v>167</v>
      </c>
      <c r="L53" s="3" t="s">
        <v>168</v>
      </c>
    </row>
    <row r="55" spans="1:12">
      <c r="A55">
        <v>33</v>
      </c>
      <c r="B55" t="s">
        <v>91</v>
      </c>
      <c r="C55" s="3">
        <v>2006</v>
      </c>
      <c r="D55" s="14" t="s">
        <v>18</v>
      </c>
      <c r="E55" t="s">
        <v>92</v>
      </c>
      <c r="F55">
        <v>16.5</v>
      </c>
      <c r="G55" s="3">
        <f t="shared" ref="G55" si="4">60+((F55-35)*3.6)</f>
        <v>-6.6000000000000085</v>
      </c>
      <c r="H55">
        <v>12</v>
      </c>
      <c r="I55">
        <v>12</v>
      </c>
      <c r="J55">
        <v>12</v>
      </c>
      <c r="K55" s="3">
        <f t="shared" ref="K55" si="5">SUM(H55:J55)</f>
        <v>36</v>
      </c>
      <c r="L55" s="3">
        <f t="shared" ref="L55" si="6">SUM(G55+K55)</f>
        <v>29.399999999999991</v>
      </c>
    </row>
    <row r="56" spans="1:12">
      <c r="A56">
        <v>34</v>
      </c>
      <c r="B56" s="13" t="s">
        <v>93</v>
      </c>
      <c r="C56" s="4">
        <v>2006</v>
      </c>
      <c r="D56" s="14" t="s">
        <v>28</v>
      </c>
      <c r="E56" t="s">
        <v>48</v>
      </c>
      <c r="G56" s="3">
        <f t="shared" ref="G56:G75" si="7">60+((F56-35)*3.6)</f>
        <v>-66</v>
      </c>
      <c r="K56" s="3">
        <f t="shared" ref="K56:K75" si="8">SUM(H56:J56)</f>
        <v>0</v>
      </c>
      <c r="L56" s="3" t="s">
        <v>190</v>
      </c>
    </row>
    <row r="57" spans="1:12">
      <c r="A57">
        <v>35</v>
      </c>
      <c r="B57" s="21" t="s">
        <v>94</v>
      </c>
      <c r="C57" s="22">
        <v>2005</v>
      </c>
      <c r="D57" s="14" t="s">
        <v>28</v>
      </c>
      <c r="E57" s="21" t="s">
        <v>95</v>
      </c>
      <c r="G57" s="3">
        <f t="shared" si="7"/>
        <v>-66</v>
      </c>
      <c r="K57" s="3">
        <f t="shared" si="8"/>
        <v>0</v>
      </c>
      <c r="L57" s="3" t="s">
        <v>198</v>
      </c>
    </row>
    <row r="58" spans="1:12">
      <c r="A58">
        <v>36</v>
      </c>
      <c r="B58" s="13" t="s">
        <v>192</v>
      </c>
      <c r="C58" s="4">
        <v>2006</v>
      </c>
      <c r="D58" s="14" t="s">
        <v>28</v>
      </c>
      <c r="E58" s="14" t="s">
        <v>29</v>
      </c>
      <c r="F58">
        <v>17.5</v>
      </c>
      <c r="G58" s="3">
        <f t="shared" si="7"/>
        <v>-3</v>
      </c>
      <c r="H58">
        <v>12</v>
      </c>
      <c r="I58">
        <v>11.5</v>
      </c>
      <c r="J58">
        <v>12</v>
      </c>
      <c r="K58" s="3">
        <f t="shared" si="8"/>
        <v>35.5</v>
      </c>
      <c r="L58" s="3">
        <f t="shared" ref="L58:L75" si="9">SUM(G58+K58)</f>
        <v>32.5</v>
      </c>
    </row>
    <row r="59" spans="1:12">
      <c r="A59">
        <v>37</v>
      </c>
      <c r="B59" s="21" t="s">
        <v>97</v>
      </c>
      <c r="C59" s="22">
        <v>2005</v>
      </c>
      <c r="D59" s="14" t="s">
        <v>16</v>
      </c>
      <c r="G59" s="3">
        <f t="shared" si="7"/>
        <v>-66</v>
      </c>
      <c r="K59" s="3">
        <f t="shared" si="8"/>
        <v>0</v>
      </c>
      <c r="L59" s="3" t="s">
        <v>190</v>
      </c>
    </row>
    <row r="60" spans="1:12">
      <c r="A60">
        <v>38</v>
      </c>
      <c r="B60" s="13" t="s">
        <v>90</v>
      </c>
      <c r="C60" s="4">
        <v>2005</v>
      </c>
      <c r="D60" s="14" t="s">
        <v>28</v>
      </c>
      <c r="E60" s="14" t="s">
        <v>82</v>
      </c>
      <c r="F60">
        <v>25.5</v>
      </c>
      <c r="G60" s="3">
        <f t="shared" si="7"/>
        <v>25.799999999999997</v>
      </c>
      <c r="H60">
        <v>14</v>
      </c>
      <c r="I60">
        <v>14</v>
      </c>
      <c r="J60">
        <v>14</v>
      </c>
      <c r="K60" s="3">
        <f t="shared" si="8"/>
        <v>42</v>
      </c>
      <c r="L60" s="3">
        <f t="shared" si="9"/>
        <v>67.8</v>
      </c>
    </row>
    <row r="61" spans="1:12">
      <c r="A61">
        <v>39</v>
      </c>
      <c r="B61" t="s">
        <v>88</v>
      </c>
      <c r="C61" s="3">
        <v>2005</v>
      </c>
      <c r="D61" s="14" t="s">
        <v>18</v>
      </c>
      <c r="E61" s="2" t="s">
        <v>89</v>
      </c>
      <c r="F61">
        <v>27</v>
      </c>
      <c r="G61" s="3">
        <f t="shared" si="7"/>
        <v>31.2</v>
      </c>
      <c r="H61">
        <v>15</v>
      </c>
      <c r="I61">
        <v>14.5</v>
      </c>
      <c r="J61">
        <v>14.5</v>
      </c>
      <c r="K61" s="3">
        <f t="shared" si="8"/>
        <v>44</v>
      </c>
      <c r="L61" s="3">
        <f t="shared" si="9"/>
        <v>75.2</v>
      </c>
    </row>
    <row r="62" spans="1:12">
      <c r="A62">
        <v>40</v>
      </c>
      <c r="B62" s="13" t="s">
        <v>86</v>
      </c>
      <c r="C62" s="4">
        <v>2005</v>
      </c>
      <c r="D62" s="14" t="s">
        <v>18</v>
      </c>
      <c r="E62" s="14" t="s">
        <v>87</v>
      </c>
      <c r="F62">
        <v>26</v>
      </c>
      <c r="G62" s="3">
        <f t="shared" si="7"/>
        <v>27.6</v>
      </c>
      <c r="H62">
        <v>16</v>
      </c>
      <c r="I62">
        <v>16</v>
      </c>
      <c r="J62">
        <v>15.5</v>
      </c>
      <c r="K62" s="3">
        <f t="shared" si="8"/>
        <v>47.5</v>
      </c>
      <c r="L62" s="3">
        <f t="shared" si="9"/>
        <v>75.099999999999994</v>
      </c>
    </row>
    <row r="63" spans="1:12">
      <c r="A63">
        <v>41</v>
      </c>
      <c r="B63" s="13" t="s">
        <v>85</v>
      </c>
      <c r="C63" s="4">
        <v>2006</v>
      </c>
      <c r="D63" s="14" t="s">
        <v>84</v>
      </c>
      <c r="F63">
        <v>25</v>
      </c>
      <c r="G63" s="3">
        <f t="shared" si="7"/>
        <v>24</v>
      </c>
      <c r="H63">
        <v>15</v>
      </c>
      <c r="I63">
        <v>14.5</v>
      </c>
      <c r="J63">
        <v>14.5</v>
      </c>
      <c r="K63" s="3">
        <f t="shared" si="8"/>
        <v>44</v>
      </c>
      <c r="L63" s="3">
        <f t="shared" si="9"/>
        <v>68</v>
      </c>
    </row>
    <row r="64" spans="1:12">
      <c r="A64">
        <v>42</v>
      </c>
      <c r="B64" s="13" t="s">
        <v>83</v>
      </c>
      <c r="C64" s="4">
        <v>2006</v>
      </c>
      <c r="D64" s="14" t="s">
        <v>84</v>
      </c>
      <c r="F64">
        <v>30.5</v>
      </c>
      <c r="G64" s="3">
        <f t="shared" si="7"/>
        <v>43.8</v>
      </c>
      <c r="H64">
        <v>16</v>
      </c>
      <c r="I64">
        <v>16</v>
      </c>
      <c r="J64">
        <v>16</v>
      </c>
      <c r="K64" s="3">
        <f t="shared" si="8"/>
        <v>48</v>
      </c>
      <c r="L64" s="3">
        <f t="shared" si="9"/>
        <v>91.8</v>
      </c>
    </row>
    <row r="65" spans="1:12">
      <c r="A65">
        <v>43</v>
      </c>
      <c r="B65" s="13" t="s">
        <v>81</v>
      </c>
      <c r="C65" s="4">
        <v>2005</v>
      </c>
      <c r="D65" s="14" t="s">
        <v>28</v>
      </c>
      <c r="E65" s="14" t="s">
        <v>82</v>
      </c>
      <c r="F65">
        <v>29</v>
      </c>
      <c r="G65" s="3">
        <f t="shared" si="7"/>
        <v>38.4</v>
      </c>
      <c r="H65">
        <v>16.5</v>
      </c>
      <c r="I65">
        <v>16</v>
      </c>
      <c r="J65">
        <v>15.5</v>
      </c>
      <c r="K65" s="3">
        <f t="shared" si="8"/>
        <v>48</v>
      </c>
      <c r="L65" s="3">
        <f t="shared" si="9"/>
        <v>86.4</v>
      </c>
    </row>
    <row r="66" spans="1:12">
      <c r="A66">
        <v>44</v>
      </c>
      <c r="B66" s="13" t="s">
        <v>80</v>
      </c>
      <c r="C66" s="4">
        <v>2006</v>
      </c>
      <c r="D66" s="14" t="s">
        <v>16</v>
      </c>
      <c r="F66">
        <v>28</v>
      </c>
      <c r="G66" s="3">
        <f t="shared" si="7"/>
        <v>34.799999999999997</v>
      </c>
      <c r="H66">
        <v>17</v>
      </c>
      <c r="I66">
        <v>16.5</v>
      </c>
      <c r="J66">
        <v>16</v>
      </c>
      <c r="K66" s="3">
        <f t="shared" si="8"/>
        <v>49.5</v>
      </c>
      <c r="L66" s="3">
        <f t="shared" si="9"/>
        <v>84.3</v>
      </c>
    </row>
    <row r="67" spans="1:12">
      <c r="A67">
        <v>45</v>
      </c>
      <c r="B67" s="13" t="s">
        <v>78</v>
      </c>
      <c r="C67" s="4">
        <v>2005</v>
      </c>
      <c r="D67" s="14" t="s">
        <v>18</v>
      </c>
      <c r="E67" s="14" t="s">
        <v>79</v>
      </c>
      <c r="F67">
        <v>27.5</v>
      </c>
      <c r="G67" s="3">
        <f t="shared" si="7"/>
        <v>33</v>
      </c>
      <c r="H67">
        <v>16</v>
      </c>
      <c r="I67">
        <v>15.5</v>
      </c>
      <c r="J67">
        <v>15.5</v>
      </c>
      <c r="K67" s="3">
        <f t="shared" si="8"/>
        <v>47</v>
      </c>
      <c r="L67" s="3">
        <f t="shared" si="9"/>
        <v>80</v>
      </c>
    </row>
    <row r="68" spans="1:12">
      <c r="A68">
        <v>46</v>
      </c>
      <c r="B68" s="13" t="s">
        <v>77</v>
      </c>
      <c r="C68" s="4">
        <v>2005</v>
      </c>
      <c r="D68" s="14" t="s">
        <v>16</v>
      </c>
      <c r="F68">
        <v>30.5</v>
      </c>
      <c r="G68" s="3">
        <f t="shared" si="7"/>
        <v>43.8</v>
      </c>
      <c r="H68">
        <v>16.5</v>
      </c>
      <c r="I68">
        <v>16.5</v>
      </c>
      <c r="J68">
        <v>16</v>
      </c>
      <c r="K68" s="3">
        <f t="shared" si="8"/>
        <v>49</v>
      </c>
      <c r="L68" s="3">
        <f t="shared" si="9"/>
        <v>92.8</v>
      </c>
    </row>
    <row r="69" spans="1:12">
      <c r="A69">
        <v>47</v>
      </c>
      <c r="B69" s="13" t="s">
        <v>76</v>
      </c>
      <c r="C69" s="4">
        <v>2005</v>
      </c>
      <c r="D69" s="14" t="s">
        <v>35</v>
      </c>
      <c r="E69" s="21" t="s">
        <v>74</v>
      </c>
      <c r="F69">
        <v>29</v>
      </c>
      <c r="G69" s="3">
        <f t="shared" si="7"/>
        <v>38.4</v>
      </c>
      <c r="H69">
        <v>16.5</v>
      </c>
      <c r="I69">
        <v>16.5</v>
      </c>
      <c r="J69">
        <v>16.5</v>
      </c>
      <c r="K69" s="3">
        <f t="shared" si="8"/>
        <v>49.5</v>
      </c>
      <c r="L69" s="3">
        <f t="shared" si="9"/>
        <v>87.9</v>
      </c>
    </row>
    <row r="70" spans="1:12">
      <c r="A70">
        <v>48</v>
      </c>
      <c r="B70" s="13" t="s">
        <v>75</v>
      </c>
      <c r="C70" s="4">
        <v>2005</v>
      </c>
      <c r="D70" s="14" t="s">
        <v>13</v>
      </c>
      <c r="E70" s="14" t="s">
        <v>14</v>
      </c>
      <c r="F70">
        <v>30</v>
      </c>
      <c r="G70" s="3">
        <f t="shared" si="7"/>
        <v>42</v>
      </c>
      <c r="H70">
        <v>15.5</v>
      </c>
      <c r="I70">
        <v>16</v>
      </c>
      <c r="J70">
        <v>16</v>
      </c>
      <c r="K70" s="3">
        <f t="shared" si="8"/>
        <v>47.5</v>
      </c>
      <c r="L70" s="3">
        <f t="shared" si="9"/>
        <v>89.5</v>
      </c>
    </row>
    <row r="71" spans="1:12">
      <c r="A71">
        <v>49</v>
      </c>
      <c r="B71" s="13" t="s">
        <v>73</v>
      </c>
      <c r="C71" s="4">
        <v>2005</v>
      </c>
      <c r="D71" s="14" t="s">
        <v>35</v>
      </c>
      <c r="E71" s="21" t="s">
        <v>74</v>
      </c>
      <c r="F71">
        <v>30.5</v>
      </c>
      <c r="G71" s="3">
        <f t="shared" si="7"/>
        <v>43.8</v>
      </c>
      <c r="H71">
        <v>17</v>
      </c>
      <c r="I71">
        <v>17</v>
      </c>
      <c r="J71">
        <v>16.5</v>
      </c>
      <c r="K71" s="3">
        <f t="shared" si="8"/>
        <v>50.5</v>
      </c>
      <c r="L71" s="3">
        <f t="shared" si="9"/>
        <v>94.3</v>
      </c>
    </row>
    <row r="72" spans="1:12">
      <c r="A72">
        <v>50</v>
      </c>
      <c r="B72" s="13" t="s">
        <v>72</v>
      </c>
      <c r="C72" s="4">
        <v>2006</v>
      </c>
      <c r="D72" s="14" t="s">
        <v>16</v>
      </c>
      <c r="F72">
        <v>30.5</v>
      </c>
      <c r="G72" s="3">
        <f t="shared" si="7"/>
        <v>43.8</v>
      </c>
      <c r="H72">
        <v>17</v>
      </c>
      <c r="I72">
        <v>17</v>
      </c>
      <c r="J72">
        <v>17</v>
      </c>
      <c r="K72" s="3">
        <f t="shared" si="8"/>
        <v>51</v>
      </c>
      <c r="L72" s="3">
        <f t="shared" si="9"/>
        <v>94.8</v>
      </c>
    </row>
    <row r="73" spans="1:12">
      <c r="A73">
        <v>51</v>
      </c>
      <c r="B73" s="13" t="s">
        <v>71</v>
      </c>
      <c r="C73" s="4">
        <v>2006</v>
      </c>
      <c r="D73" s="14" t="s">
        <v>28</v>
      </c>
      <c r="E73" s="14" t="s">
        <v>19</v>
      </c>
      <c r="F73">
        <v>31</v>
      </c>
      <c r="G73" s="3">
        <f t="shared" si="7"/>
        <v>45.6</v>
      </c>
      <c r="H73">
        <v>17</v>
      </c>
      <c r="I73">
        <v>17</v>
      </c>
      <c r="J73">
        <v>17</v>
      </c>
      <c r="K73" s="3">
        <f t="shared" si="8"/>
        <v>51</v>
      </c>
      <c r="L73" s="3">
        <f t="shared" si="9"/>
        <v>96.6</v>
      </c>
    </row>
    <row r="74" spans="1:12">
      <c r="A74">
        <v>52</v>
      </c>
      <c r="B74" s="13" t="s">
        <v>70</v>
      </c>
      <c r="C74" s="4">
        <v>2005</v>
      </c>
      <c r="D74" s="14" t="s">
        <v>16</v>
      </c>
      <c r="E74" s="4"/>
      <c r="F74">
        <v>29.5</v>
      </c>
      <c r="G74" s="3">
        <f t="shared" si="7"/>
        <v>40.200000000000003</v>
      </c>
      <c r="H74">
        <v>17</v>
      </c>
      <c r="I74">
        <v>17</v>
      </c>
      <c r="J74">
        <v>16.5</v>
      </c>
      <c r="K74" s="3">
        <f t="shared" si="8"/>
        <v>50.5</v>
      </c>
      <c r="L74" s="3">
        <f t="shared" si="9"/>
        <v>90.7</v>
      </c>
    </row>
    <row r="75" spans="1:12">
      <c r="A75">
        <v>53</v>
      </c>
      <c r="B75" s="13" t="s">
        <v>69</v>
      </c>
      <c r="C75" s="4">
        <v>2006</v>
      </c>
      <c r="D75" s="14" t="s">
        <v>28</v>
      </c>
      <c r="E75" s="14" t="s">
        <v>57</v>
      </c>
      <c r="F75">
        <v>32</v>
      </c>
      <c r="G75" s="3">
        <f t="shared" si="7"/>
        <v>49.2</v>
      </c>
      <c r="H75">
        <v>17.5</v>
      </c>
      <c r="I75">
        <v>17.5</v>
      </c>
      <c r="J75">
        <v>17.5</v>
      </c>
      <c r="K75" s="3">
        <f t="shared" si="8"/>
        <v>52.5</v>
      </c>
      <c r="L75" s="3">
        <f t="shared" si="9"/>
        <v>101.7</v>
      </c>
    </row>
    <row r="77" spans="1:12">
      <c r="A77" s="5" t="s">
        <v>169</v>
      </c>
      <c r="C77" s="20" t="s">
        <v>68</v>
      </c>
    </row>
    <row r="78" spans="1:12">
      <c r="A78" s="3" t="s">
        <v>4</v>
      </c>
      <c r="B78" s="3" t="s">
        <v>5</v>
      </c>
      <c r="C78" s="3" t="s">
        <v>161</v>
      </c>
      <c r="D78" s="3" t="s">
        <v>7</v>
      </c>
      <c r="E78" s="3" t="s">
        <v>8</v>
      </c>
      <c r="F78" s="3" t="s">
        <v>162</v>
      </c>
      <c r="G78" s="3" t="s">
        <v>163</v>
      </c>
      <c r="H78" s="3" t="s">
        <v>164</v>
      </c>
      <c r="I78" s="3" t="s">
        <v>165</v>
      </c>
      <c r="J78" s="3" t="s">
        <v>166</v>
      </c>
      <c r="K78" s="3" t="s">
        <v>167</v>
      </c>
      <c r="L78" s="3" t="s">
        <v>168</v>
      </c>
    </row>
    <row r="80" spans="1:12">
      <c r="A80" s="4">
        <v>54</v>
      </c>
      <c r="B80" s="13" t="s">
        <v>100</v>
      </c>
      <c r="C80" s="4">
        <v>2006</v>
      </c>
      <c r="D80" s="14" t="s">
        <v>18</v>
      </c>
      <c r="E80" s="14" t="s">
        <v>89</v>
      </c>
      <c r="F80">
        <v>22.5</v>
      </c>
      <c r="G80" s="3">
        <f t="shared" ref="G80" si="10">60+((F80-35)*3.6)</f>
        <v>15</v>
      </c>
      <c r="H80">
        <v>14</v>
      </c>
      <c r="I80">
        <v>13</v>
      </c>
      <c r="J80">
        <v>14</v>
      </c>
      <c r="K80" s="3">
        <f t="shared" ref="K80" si="11">SUM(H80:J80)</f>
        <v>41</v>
      </c>
      <c r="L80" s="3">
        <f t="shared" ref="L80" si="12">SUM(G80+K80)</f>
        <v>56</v>
      </c>
    </row>
    <row r="82" spans="1:12">
      <c r="A82" s="5" t="s">
        <v>98</v>
      </c>
      <c r="C82" s="20" t="s">
        <v>68</v>
      </c>
    </row>
    <row r="83" spans="1:12">
      <c r="A83" s="3" t="s">
        <v>4</v>
      </c>
      <c r="B83" s="3" t="s">
        <v>5</v>
      </c>
      <c r="C83" s="3" t="s">
        <v>161</v>
      </c>
      <c r="D83" s="3" t="s">
        <v>7</v>
      </c>
      <c r="E83" s="3" t="s">
        <v>8</v>
      </c>
      <c r="F83" s="3" t="s">
        <v>162</v>
      </c>
      <c r="G83" s="3" t="s">
        <v>163</v>
      </c>
      <c r="H83" s="3" t="s">
        <v>164</v>
      </c>
      <c r="I83" s="3" t="s">
        <v>165</v>
      </c>
      <c r="J83" s="3" t="s">
        <v>166</v>
      </c>
      <c r="K83" s="3" t="s">
        <v>167</v>
      </c>
      <c r="L83" s="3" t="s">
        <v>168</v>
      </c>
    </row>
    <row r="85" spans="1:12">
      <c r="A85" s="12">
        <v>55</v>
      </c>
      <c r="B85" s="13" t="s">
        <v>99</v>
      </c>
      <c r="C85" s="4">
        <v>2003</v>
      </c>
      <c r="D85" s="14" t="s">
        <v>16</v>
      </c>
      <c r="F85">
        <v>29.5</v>
      </c>
      <c r="G85" s="3">
        <f t="shared" ref="G85" si="13">60+((F85-35)*3.6)</f>
        <v>40.200000000000003</v>
      </c>
      <c r="H85">
        <v>15</v>
      </c>
      <c r="I85">
        <v>15</v>
      </c>
      <c r="J85">
        <v>14.5</v>
      </c>
      <c r="K85" s="3">
        <f t="shared" ref="K85" si="14">SUM(H85:J85)</f>
        <v>44.5</v>
      </c>
      <c r="L85" s="3">
        <f t="shared" ref="L85" si="15">SUM(G85+K85)</f>
        <v>84.7</v>
      </c>
    </row>
    <row r="87" spans="1:12">
      <c r="A87" s="5" t="s">
        <v>102</v>
      </c>
      <c r="B87" s="5"/>
      <c r="C87" s="5" t="s">
        <v>103</v>
      </c>
    </row>
    <row r="88" spans="1:12">
      <c r="A88" s="3" t="s">
        <v>4</v>
      </c>
      <c r="B88" s="3" t="s">
        <v>5</v>
      </c>
      <c r="C88" s="3" t="s">
        <v>161</v>
      </c>
      <c r="D88" s="3" t="s">
        <v>7</v>
      </c>
      <c r="E88" s="3" t="s">
        <v>8</v>
      </c>
      <c r="F88" s="3" t="s">
        <v>162</v>
      </c>
      <c r="G88" s="3" t="s">
        <v>163</v>
      </c>
      <c r="H88" s="3" t="s">
        <v>164</v>
      </c>
      <c r="I88" s="3" t="s">
        <v>165</v>
      </c>
      <c r="J88" s="3" t="s">
        <v>166</v>
      </c>
      <c r="K88" s="3" t="s">
        <v>167</v>
      </c>
      <c r="L88" s="3" t="s">
        <v>168</v>
      </c>
    </row>
    <row r="90" spans="1:12">
      <c r="A90">
        <v>56</v>
      </c>
      <c r="B90" s="21" t="s">
        <v>104</v>
      </c>
      <c r="C90" s="22">
        <v>2004</v>
      </c>
      <c r="D90" s="14" t="s">
        <v>18</v>
      </c>
      <c r="E90" s="21" t="s">
        <v>74</v>
      </c>
      <c r="G90" s="3">
        <f t="shared" ref="G90:G103" si="16">60+((F90-65)*2.4)</f>
        <v>-96</v>
      </c>
      <c r="J90" s="3"/>
      <c r="K90" s="3">
        <f t="shared" ref="K90:K103" si="17">SUM(H90:J90)</f>
        <v>0</v>
      </c>
      <c r="L90" s="3" t="s">
        <v>190</v>
      </c>
    </row>
    <row r="91" spans="1:12">
      <c r="A91">
        <v>57</v>
      </c>
      <c r="B91" s="13" t="s">
        <v>97</v>
      </c>
      <c r="C91" s="4">
        <v>2003</v>
      </c>
      <c r="D91" s="14" t="s">
        <v>16</v>
      </c>
      <c r="F91">
        <v>50.5</v>
      </c>
      <c r="G91" s="3">
        <f t="shared" si="16"/>
        <v>25.200000000000003</v>
      </c>
      <c r="H91">
        <v>15</v>
      </c>
      <c r="I91">
        <v>15</v>
      </c>
      <c r="J91" s="3">
        <v>15</v>
      </c>
      <c r="K91" s="3">
        <f t="shared" si="17"/>
        <v>45</v>
      </c>
      <c r="L91" s="3">
        <f t="shared" ref="L91:L103" si="18">SUM(G91+K91)</f>
        <v>70.2</v>
      </c>
    </row>
    <row r="92" spans="1:12">
      <c r="A92">
        <v>58</v>
      </c>
      <c r="B92" s="13" t="s">
        <v>106</v>
      </c>
      <c r="C92" s="4">
        <v>2004</v>
      </c>
      <c r="D92" s="14" t="s">
        <v>13</v>
      </c>
      <c r="E92" s="4"/>
      <c r="F92">
        <v>48</v>
      </c>
      <c r="G92" s="3">
        <f t="shared" si="16"/>
        <v>19.200000000000003</v>
      </c>
      <c r="H92">
        <v>14</v>
      </c>
      <c r="I92">
        <v>14.5</v>
      </c>
      <c r="J92" s="3">
        <v>14.5</v>
      </c>
      <c r="K92" s="3">
        <f t="shared" si="17"/>
        <v>43</v>
      </c>
      <c r="L92" s="3">
        <f t="shared" si="18"/>
        <v>62.2</v>
      </c>
    </row>
    <row r="93" spans="1:12">
      <c r="A93">
        <v>59</v>
      </c>
      <c r="B93" s="13" t="s">
        <v>105</v>
      </c>
      <c r="C93" s="4">
        <v>2004</v>
      </c>
      <c r="D93" s="14" t="s">
        <v>28</v>
      </c>
      <c r="E93" s="21" t="s">
        <v>74</v>
      </c>
      <c r="F93">
        <v>47.5</v>
      </c>
      <c r="G93" s="3">
        <f t="shared" si="16"/>
        <v>18</v>
      </c>
      <c r="H93">
        <v>15.5</v>
      </c>
      <c r="I93">
        <v>15.5</v>
      </c>
      <c r="J93" s="3">
        <v>15</v>
      </c>
      <c r="K93" s="3">
        <f t="shared" si="17"/>
        <v>46</v>
      </c>
      <c r="L93" s="3">
        <f t="shared" si="18"/>
        <v>64</v>
      </c>
    </row>
    <row r="94" spans="1:12">
      <c r="A94">
        <v>60</v>
      </c>
      <c r="B94" s="13" t="s">
        <v>107</v>
      </c>
      <c r="C94" s="4">
        <v>2003</v>
      </c>
      <c r="D94" s="14" t="s">
        <v>18</v>
      </c>
      <c r="E94" s="14" t="s">
        <v>19</v>
      </c>
      <c r="F94">
        <v>50.5</v>
      </c>
      <c r="G94" s="3">
        <f t="shared" si="16"/>
        <v>25.200000000000003</v>
      </c>
      <c r="H94">
        <v>15.5</v>
      </c>
      <c r="I94">
        <v>15</v>
      </c>
      <c r="J94" s="3">
        <v>15.5</v>
      </c>
      <c r="K94" s="3">
        <f t="shared" si="17"/>
        <v>46</v>
      </c>
      <c r="L94" s="3">
        <f t="shared" si="18"/>
        <v>71.2</v>
      </c>
    </row>
    <row r="95" spans="1:12">
      <c r="A95">
        <v>61</v>
      </c>
      <c r="B95" s="13" t="s">
        <v>108</v>
      </c>
      <c r="C95" s="4">
        <v>2003</v>
      </c>
      <c r="D95" s="14" t="s">
        <v>13</v>
      </c>
      <c r="E95" s="14" t="s">
        <v>14</v>
      </c>
      <c r="F95">
        <v>47</v>
      </c>
      <c r="G95" s="3">
        <f t="shared" si="16"/>
        <v>16.800000000000004</v>
      </c>
      <c r="H95">
        <v>14</v>
      </c>
      <c r="I95">
        <v>14</v>
      </c>
      <c r="J95" s="3">
        <v>14.5</v>
      </c>
      <c r="K95" s="3">
        <f t="shared" si="17"/>
        <v>42.5</v>
      </c>
      <c r="L95" s="3">
        <f t="shared" si="18"/>
        <v>59.300000000000004</v>
      </c>
    </row>
    <row r="96" spans="1:12">
      <c r="A96">
        <v>62</v>
      </c>
      <c r="B96" s="13" t="s">
        <v>109</v>
      </c>
      <c r="C96" s="4">
        <v>2003</v>
      </c>
      <c r="D96" s="14" t="s">
        <v>110</v>
      </c>
      <c r="F96">
        <v>49</v>
      </c>
      <c r="G96" s="3">
        <f t="shared" si="16"/>
        <v>21.6</v>
      </c>
      <c r="H96">
        <v>14.5</v>
      </c>
      <c r="I96">
        <v>15</v>
      </c>
      <c r="J96" s="3">
        <v>15</v>
      </c>
      <c r="K96" s="3">
        <f t="shared" si="17"/>
        <v>44.5</v>
      </c>
      <c r="L96" s="3">
        <f t="shared" si="18"/>
        <v>66.099999999999994</v>
      </c>
    </row>
    <row r="97" spans="1:12">
      <c r="A97">
        <v>63</v>
      </c>
      <c r="B97" s="13" t="s">
        <v>113</v>
      </c>
      <c r="C97" s="4">
        <v>2004</v>
      </c>
      <c r="D97" s="14" t="s">
        <v>16</v>
      </c>
      <c r="F97">
        <v>47</v>
      </c>
      <c r="G97" s="3">
        <f t="shared" si="16"/>
        <v>16.800000000000004</v>
      </c>
      <c r="H97">
        <v>14.5</v>
      </c>
      <c r="I97">
        <v>14.5</v>
      </c>
      <c r="J97" s="3">
        <v>15</v>
      </c>
      <c r="K97" s="3">
        <f t="shared" si="17"/>
        <v>44</v>
      </c>
      <c r="L97" s="3">
        <f t="shared" si="18"/>
        <v>60.800000000000004</v>
      </c>
    </row>
    <row r="98" spans="1:12">
      <c r="A98">
        <v>64</v>
      </c>
      <c r="B98" s="13" t="s">
        <v>114</v>
      </c>
      <c r="C98" s="4">
        <v>2003</v>
      </c>
      <c r="D98" s="14" t="s">
        <v>16</v>
      </c>
      <c r="F98">
        <v>46.5</v>
      </c>
      <c r="G98" s="3">
        <f t="shared" si="16"/>
        <v>15.600000000000001</v>
      </c>
      <c r="H98">
        <v>14</v>
      </c>
      <c r="I98">
        <v>14</v>
      </c>
      <c r="J98" s="3">
        <v>14</v>
      </c>
      <c r="K98" s="3">
        <f t="shared" si="17"/>
        <v>42</v>
      </c>
      <c r="L98" s="3">
        <f t="shared" si="18"/>
        <v>57.6</v>
      </c>
    </row>
    <row r="99" spans="1:12">
      <c r="A99">
        <v>65</v>
      </c>
      <c r="B99" s="13" t="s">
        <v>111</v>
      </c>
      <c r="C99" s="4">
        <v>2003</v>
      </c>
      <c r="D99" s="14" t="s">
        <v>35</v>
      </c>
      <c r="E99" s="14" t="s">
        <v>112</v>
      </c>
      <c r="G99" s="3">
        <f t="shared" si="16"/>
        <v>-96</v>
      </c>
      <c r="J99" s="3"/>
      <c r="K99" s="3">
        <f t="shared" si="17"/>
        <v>0</v>
      </c>
      <c r="L99" s="3" t="s">
        <v>190</v>
      </c>
    </row>
    <row r="100" spans="1:12">
      <c r="A100">
        <v>66</v>
      </c>
      <c r="B100" s="13" t="s">
        <v>115</v>
      </c>
      <c r="C100" s="4">
        <v>2003</v>
      </c>
      <c r="D100" s="14" t="s">
        <v>16</v>
      </c>
      <c r="F100">
        <v>52.5</v>
      </c>
      <c r="G100" s="3">
        <f t="shared" si="16"/>
        <v>30</v>
      </c>
      <c r="H100">
        <v>16.5</v>
      </c>
      <c r="I100">
        <v>16</v>
      </c>
      <c r="J100" s="3">
        <v>16</v>
      </c>
      <c r="K100" s="3">
        <f t="shared" si="17"/>
        <v>48.5</v>
      </c>
      <c r="L100" s="3">
        <f t="shared" si="18"/>
        <v>78.5</v>
      </c>
    </row>
    <row r="101" spans="1:12">
      <c r="A101">
        <v>67</v>
      </c>
      <c r="B101" s="13" t="s">
        <v>118</v>
      </c>
      <c r="C101" s="4">
        <v>2003</v>
      </c>
      <c r="D101" s="14" t="s">
        <v>110</v>
      </c>
      <c r="E101" s="4"/>
      <c r="G101" s="3">
        <f t="shared" si="16"/>
        <v>-96</v>
      </c>
      <c r="J101" s="3"/>
      <c r="K101" s="3">
        <f t="shared" si="17"/>
        <v>0</v>
      </c>
      <c r="L101" s="3" t="s">
        <v>190</v>
      </c>
    </row>
    <row r="102" spans="1:12">
      <c r="A102">
        <v>68</v>
      </c>
      <c r="B102" s="13" t="s">
        <v>116</v>
      </c>
      <c r="C102" s="4">
        <v>2004</v>
      </c>
      <c r="D102" s="14" t="s">
        <v>28</v>
      </c>
      <c r="E102" s="14" t="s">
        <v>117</v>
      </c>
      <c r="F102">
        <v>59</v>
      </c>
      <c r="G102" s="3">
        <f t="shared" si="16"/>
        <v>45.6</v>
      </c>
      <c r="H102">
        <v>17</v>
      </c>
      <c r="I102">
        <v>17</v>
      </c>
      <c r="J102" s="3">
        <v>17</v>
      </c>
      <c r="K102" s="3">
        <f t="shared" si="17"/>
        <v>51</v>
      </c>
      <c r="L102" s="3">
        <f t="shared" si="18"/>
        <v>96.6</v>
      </c>
    </row>
    <row r="103" spans="1:12">
      <c r="A103">
        <v>69</v>
      </c>
      <c r="B103" s="13" t="s">
        <v>119</v>
      </c>
      <c r="C103" s="4">
        <v>2003</v>
      </c>
      <c r="D103" s="14" t="s">
        <v>28</v>
      </c>
      <c r="E103" s="14" t="s">
        <v>29</v>
      </c>
      <c r="F103">
        <v>60.5</v>
      </c>
      <c r="G103" s="3">
        <f t="shared" si="16"/>
        <v>49.2</v>
      </c>
      <c r="H103">
        <v>17</v>
      </c>
      <c r="I103">
        <v>17</v>
      </c>
      <c r="J103" s="3">
        <v>16.5</v>
      </c>
      <c r="K103" s="3">
        <f t="shared" si="17"/>
        <v>50.5</v>
      </c>
      <c r="L103" s="3">
        <f t="shared" si="18"/>
        <v>99.7</v>
      </c>
    </row>
    <row r="104" spans="1:12">
      <c r="A104">
        <v>70</v>
      </c>
      <c r="B104" s="13" t="s">
        <v>120</v>
      </c>
      <c r="C104" s="4">
        <v>2003</v>
      </c>
      <c r="D104" s="14" t="s">
        <v>16</v>
      </c>
      <c r="F104">
        <v>54.5</v>
      </c>
      <c r="G104" s="26">
        <f t="shared" ref="G104" si="19">60+((F104-65)*2.4)</f>
        <v>34.799999999999997</v>
      </c>
      <c r="H104">
        <v>16.5</v>
      </c>
      <c r="I104">
        <v>16.5</v>
      </c>
      <c r="J104" s="26">
        <v>16</v>
      </c>
      <c r="K104" s="26">
        <f t="shared" ref="K104" si="20">SUM(H104:J104)</f>
        <v>49</v>
      </c>
      <c r="L104" s="26">
        <f t="shared" ref="L104" si="21">SUM(G104+K104)</f>
        <v>83.8</v>
      </c>
    </row>
    <row r="106" spans="1:12">
      <c r="A106" s="5" t="s">
        <v>170</v>
      </c>
    </row>
    <row r="107" spans="1:12">
      <c r="A107" s="3" t="s">
        <v>4</v>
      </c>
      <c r="B107" s="3" t="s">
        <v>5</v>
      </c>
      <c r="C107" s="3" t="s">
        <v>161</v>
      </c>
      <c r="D107" s="3" t="s">
        <v>7</v>
      </c>
      <c r="E107" s="3" t="s">
        <v>8</v>
      </c>
      <c r="F107" s="3" t="s">
        <v>162</v>
      </c>
      <c r="G107" s="3" t="s">
        <v>163</v>
      </c>
      <c r="H107" s="3" t="s">
        <v>164</v>
      </c>
      <c r="I107" s="3" t="s">
        <v>165</v>
      </c>
      <c r="J107" s="3" t="s">
        <v>166</v>
      </c>
      <c r="K107" s="3" t="s">
        <v>167</v>
      </c>
      <c r="L107" s="3" t="s">
        <v>168</v>
      </c>
    </row>
    <row r="109" spans="1:12">
      <c r="A109">
        <v>71</v>
      </c>
      <c r="B109" s="24" t="s">
        <v>125</v>
      </c>
      <c r="C109" s="4">
        <v>2000</v>
      </c>
      <c r="D109" s="14" t="s">
        <v>16</v>
      </c>
      <c r="F109">
        <v>63</v>
      </c>
      <c r="G109" s="3">
        <f t="shared" ref="G109:G110" si="22">60+((F109-65)*2.4)</f>
        <v>55.2</v>
      </c>
      <c r="H109">
        <v>16.5</v>
      </c>
      <c r="I109">
        <v>14</v>
      </c>
      <c r="J109" s="3">
        <v>13.5</v>
      </c>
      <c r="K109" s="3">
        <f t="shared" ref="K109:K110" si="23">SUM(H109:J109)</f>
        <v>44</v>
      </c>
      <c r="L109" s="3">
        <f t="shared" ref="L109:L110" si="24">SUM(G109+K109)</f>
        <v>99.2</v>
      </c>
    </row>
    <row r="110" spans="1:12">
      <c r="A110">
        <v>72</v>
      </c>
      <c r="B110" s="24" t="s">
        <v>126</v>
      </c>
      <c r="C110" s="25">
        <v>1997</v>
      </c>
      <c r="D110" s="14" t="s">
        <v>13</v>
      </c>
      <c r="F110">
        <v>58.5</v>
      </c>
      <c r="G110" s="3">
        <f t="shared" si="22"/>
        <v>44.4</v>
      </c>
      <c r="H110">
        <v>16.5</v>
      </c>
      <c r="I110">
        <v>16.5</v>
      </c>
      <c r="J110" s="3">
        <v>16</v>
      </c>
      <c r="K110" s="3">
        <f t="shared" si="23"/>
        <v>49</v>
      </c>
      <c r="L110" s="3">
        <f t="shared" si="24"/>
        <v>93.4</v>
      </c>
    </row>
    <row r="112" spans="1:12">
      <c r="A112" s="5" t="s">
        <v>121</v>
      </c>
      <c r="C112" s="5" t="s">
        <v>103</v>
      </c>
    </row>
    <row r="113" spans="1:12">
      <c r="A113" s="3" t="s">
        <v>4</v>
      </c>
      <c r="B113" s="3" t="s">
        <v>5</v>
      </c>
      <c r="C113" s="3" t="s">
        <v>161</v>
      </c>
      <c r="D113" s="3" t="s">
        <v>7</v>
      </c>
      <c r="E113" s="3" t="s">
        <v>8</v>
      </c>
      <c r="F113" s="3" t="s">
        <v>162</v>
      </c>
      <c r="G113" s="3" t="s">
        <v>163</v>
      </c>
      <c r="H113" s="3" t="s">
        <v>164</v>
      </c>
      <c r="I113" s="3" t="s">
        <v>165</v>
      </c>
      <c r="J113" s="3" t="s">
        <v>166</v>
      </c>
      <c r="K113" s="3" t="s">
        <v>167</v>
      </c>
      <c r="L113" s="3" t="s">
        <v>168</v>
      </c>
    </row>
    <row r="115" spans="1:12">
      <c r="A115">
        <v>73</v>
      </c>
      <c r="B115" s="13" t="s">
        <v>124</v>
      </c>
      <c r="C115" s="4">
        <v>2001</v>
      </c>
      <c r="D115" s="14" t="s">
        <v>16</v>
      </c>
      <c r="F115">
        <v>63.5</v>
      </c>
      <c r="G115" s="3">
        <f t="shared" ref="G115:G117" si="25">60+((F115-65)*2.4)</f>
        <v>56.4</v>
      </c>
      <c r="H115">
        <v>16.5</v>
      </c>
      <c r="I115">
        <v>16.5</v>
      </c>
      <c r="J115" s="3">
        <v>16.5</v>
      </c>
      <c r="K115" s="3">
        <f t="shared" ref="K115:K117" si="26">SUM(H115:J115)</f>
        <v>49.5</v>
      </c>
      <c r="L115" s="3">
        <f t="shared" ref="L115:L117" si="27">SUM(G115+K115)</f>
        <v>105.9</v>
      </c>
    </row>
    <row r="116" spans="1:12">
      <c r="A116">
        <v>74</v>
      </c>
      <c r="B116" s="13" t="s">
        <v>123</v>
      </c>
      <c r="C116" s="4">
        <v>2002</v>
      </c>
      <c r="D116" s="14" t="s">
        <v>16</v>
      </c>
      <c r="E116" s="23"/>
      <c r="F116">
        <v>42</v>
      </c>
      <c r="G116" s="3">
        <f t="shared" si="25"/>
        <v>4.8000000000000043</v>
      </c>
      <c r="H116">
        <v>12</v>
      </c>
      <c r="I116">
        <v>13</v>
      </c>
      <c r="J116" s="3">
        <v>12.5</v>
      </c>
      <c r="K116" s="3">
        <f t="shared" si="26"/>
        <v>37.5</v>
      </c>
      <c r="L116" s="3">
        <f t="shared" si="27"/>
        <v>42.300000000000004</v>
      </c>
    </row>
    <row r="117" spans="1:12">
      <c r="A117">
        <v>75</v>
      </c>
      <c r="B117" s="13" t="s">
        <v>122</v>
      </c>
      <c r="C117" s="4">
        <v>2002</v>
      </c>
      <c r="D117" s="14" t="s">
        <v>16</v>
      </c>
      <c r="E117" s="23"/>
      <c r="F117">
        <v>45.5</v>
      </c>
      <c r="G117" s="3">
        <f t="shared" si="25"/>
        <v>13.200000000000003</v>
      </c>
      <c r="H117">
        <v>13.5</v>
      </c>
      <c r="I117">
        <v>14</v>
      </c>
      <c r="J117" s="3">
        <v>14</v>
      </c>
      <c r="K117" s="3">
        <f t="shared" si="26"/>
        <v>41.5</v>
      </c>
      <c r="L117" s="3">
        <f t="shared" si="27"/>
        <v>54.7</v>
      </c>
    </row>
    <row r="119" spans="1:12">
      <c r="A119" s="5" t="s">
        <v>127</v>
      </c>
      <c r="C119" s="5" t="s">
        <v>103</v>
      </c>
    </row>
    <row r="120" spans="1:12">
      <c r="A120" s="3" t="s">
        <v>4</v>
      </c>
      <c r="B120" s="3" t="s">
        <v>5</v>
      </c>
      <c r="C120" s="3" t="s">
        <v>161</v>
      </c>
      <c r="D120" s="3" t="s">
        <v>7</v>
      </c>
      <c r="E120" s="3" t="s">
        <v>8</v>
      </c>
      <c r="F120" s="3" t="s">
        <v>162</v>
      </c>
      <c r="G120" s="3" t="s">
        <v>163</v>
      </c>
      <c r="H120" s="3" t="s">
        <v>164</v>
      </c>
      <c r="I120" s="3" t="s">
        <v>165</v>
      </c>
      <c r="J120" s="3" t="s">
        <v>166</v>
      </c>
      <c r="K120" s="3" t="s">
        <v>167</v>
      </c>
      <c r="L120" s="3" t="s">
        <v>168</v>
      </c>
    </row>
    <row r="122" spans="1:12">
      <c r="A122">
        <v>76</v>
      </c>
      <c r="B122" t="s">
        <v>149</v>
      </c>
      <c r="C122">
        <v>2001</v>
      </c>
      <c r="D122" t="s">
        <v>16</v>
      </c>
      <c r="E122" s="14" t="s">
        <v>134</v>
      </c>
      <c r="G122" s="3">
        <f t="shared" ref="G122" si="28">60+((F122-65)*2.4)</f>
        <v>-96</v>
      </c>
      <c r="J122" s="3"/>
      <c r="K122" s="3">
        <f t="shared" ref="K122" si="29">SUM(H122:J122)</f>
        <v>0</v>
      </c>
      <c r="L122" s="3" t="s">
        <v>190</v>
      </c>
    </row>
    <row r="123" spans="1:12">
      <c r="A123">
        <v>77</v>
      </c>
      <c r="B123" s="13" t="s">
        <v>148</v>
      </c>
      <c r="C123" s="4">
        <v>2002</v>
      </c>
      <c r="D123" s="14" t="s">
        <v>35</v>
      </c>
      <c r="E123" s="14" t="s">
        <v>134</v>
      </c>
      <c r="F123">
        <v>51</v>
      </c>
      <c r="G123" s="3">
        <f t="shared" ref="G123:G140" si="30">60+((F123-65)*2.4)</f>
        <v>26.4</v>
      </c>
      <c r="H123">
        <v>14.5</v>
      </c>
      <c r="I123">
        <v>15</v>
      </c>
      <c r="J123" s="3">
        <v>15</v>
      </c>
      <c r="K123" s="3">
        <f t="shared" ref="K123:K140" si="31">SUM(H123:J123)</f>
        <v>44.5</v>
      </c>
      <c r="L123" s="3">
        <f t="shared" ref="L123:L140" si="32">SUM(G123+K123)</f>
        <v>70.900000000000006</v>
      </c>
    </row>
    <row r="124" spans="1:12">
      <c r="A124">
        <v>78</v>
      </c>
      <c r="B124" s="13" t="s">
        <v>147</v>
      </c>
      <c r="C124" s="4">
        <v>2002</v>
      </c>
      <c r="D124" s="14" t="s">
        <v>16</v>
      </c>
      <c r="F124">
        <v>55</v>
      </c>
      <c r="G124" s="3">
        <f t="shared" si="30"/>
        <v>36</v>
      </c>
      <c r="H124">
        <v>16</v>
      </c>
      <c r="I124">
        <v>16</v>
      </c>
      <c r="J124" s="3">
        <v>16</v>
      </c>
      <c r="K124" s="3">
        <f t="shared" si="31"/>
        <v>48</v>
      </c>
      <c r="L124" s="3">
        <f t="shared" si="32"/>
        <v>84</v>
      </c>
    </row>
    <row r="125" spans="1:12">
      <c r="A125">
        <v>79</v>
      </c>
      <c r="B125" s="13" t="s">
        <v>145</v>
      </c>
      <c r="C125" s="4">
        <v>2002</v>
      </c>
      <c r="D125" s="14" t="s">
        <v>16</v>
      </c>
      <c r="F125">
        <v>55.5</v>
      </c>
      <c r="G125" s="3">
        <f t="shared" si="30"/>
        <v>37.200000000000003</v>
      </c>
      <c r="H125">
        <v>16.5</v>
      </c>
      <c r="I125">
        <v>16</v>
      </c>
      <c r="J125" s="3">
        <v>16</v>
      </c>
      <c r="K125" s="3">
        <f t="shared" si="31"/>
        <v>48.5</v>
      </c>
      <c r="L125" s="3">
        <f t="shared" si="32"/>
        <v>85.7</v>
      </c>
    </row>
    <row r="126" spans="1:12">
      <c r="A126">
        <v>80</v>
      </c>
      <c r="B126" s="13" t="s">
        <v>146</v>
      </c>
      <c r="C126" s="4">
        <v>2002</v>
      </c>
      <c r="D126" s="14" t="s">
        <v>35</v>
      </c>
      <c r="E126" s="14" t="s">
        <v>134</v>
      </c>
      <c r="F126">
        <v>52</v>
      </c>
      <c r="G126" s="3">
        <f t="shared" si="30"/>
        <v>28.8</v>
      </c>
      <c r="H126">
        <v>16</v>
      </c>
      <c r="I126">
        <v>15.5</v>
      </c>
      <c r="J126" s="3">
        <v>16</v>
      </c>
      <c r="K126" s="3">
        <f t="shared" si="31"/>
        <v>47.5</v>
      </c>
      <c r="L126" s="3">
        <f t="shared" si="32"/>
        <v>76.3</v>
      </c>
    </row>
    <row r="127" spans="1:12">
      <c r="A127">
        <v>81</v>
      </c>
      <c r="B127" s="13" t="s">
        <v>144</v>
      </c>
      <c r="C127" s="4">
        <v>2001</v>
      </c>
      <c r="D127" s="14" t="s">
        <v>16</v>
      </c>
      <c r="E127" s="4"/>
      <c r="G127" s="3">
        <f t="shared" si="30"/>
        <v>-96</v>
      </c>
      <c r="J127" s="3"/>
      <c r="K127" s="3">
        <f t="shared" si="31"/>
        <v>0</v>
      </c>
      <c r="L127" s="3" t="s">
        <v>190</v>
      </c>
    </row>
    <row r="128" spans="1:12">
      <c r="A128">
        <v>82</v>
      </c>
      <c r="B128" s="13" t="s">
        <v>143</v>
      </c>
      <c r="C128" s="4">
        <v>2001</v>
      </c>
      <c r="D128" s="14" t="s">
        <v>16</v>
      </c>
      <c r="F128">
        <v>53.5</v>
      </c>
      <c r="G128" s="3">
        <f t="shared" si="30"/>
        <v>32.400000000000006</v>
      </c>
      <c r="H128">
        <v>15.5</v>
      </c>
      <c r="I128">
        <v>15.5</v>
      </c>
      <c r="J128" s="3">
        <v>16</v>
      </c>
      <c r="K128" s="3">
        <f t="shared" si="31"/>
        <v>47</v>
      </c>
      <c r="L128" s="3">
        <f t="shared" si="32"/>
        <v>79.400000000000006</v>
      </c>
    </row>
    <row r="129" spans="1:12">
      <c r="A129">
        <v>83</v>
      </c>
      <c r="B129" s="14" t="s">
        <v>142</v>
      </c>
      <c r="C129" s="4">
        <v>2002</v>
      </c>
      <c r="D129" s="14" t="s">
        <v>28</v>
      </c>
      <c r="E129" s="14" t="s">
        <v>134</v>
      </c>
      <c r="F129">
        <v>51</v>
      </c>
      <c r="G129" s="3">
        <f t="shared" si="30"/>
        <v>26.4</v>
      </c>
      <c r="H129">
        <v>14</v>
      </c>
      <c r="I129">
        <v>15</v>
      </c>
      <c r="J129" s="3">
        <v>15</v>
      </c>
      <c r="K129" s="3">
        <f t="shared" si="31"/>
        <v>44</v>
      </c>
      <c r="L129" s="3">
        <f t="shared" si="32"/>
        <v>70.400000000000006</v>
      </c>
    </row>
    <row r="130" spans="1:12">
      <c r="A130">
        <v>84</v>
      </c>
      <c r="B130" t="s">
        <v>140</v>
      </c>
      <c r="C130">
        <v>2001</v>
      </c>
      <c r="D130" t="s">
        <v>13</v>
      </c>
      <c r="E130" t="s">
        <v>141</v>
      </c>
      <c r="F130">
        <v>62.5</v>
      </c>
      <c r="G130" s="3">
        <f t="shared" si="30"/>
        <v>54</v>
      </c>
      <c r="H130">
        <v>17</v>
      </c>
      <c r="I130">
        <v>16.5</v>
      </c>
      <c r="J130" s="3">
        <v>16.5</v>
      </c>
      <c r="K130" s="3">
        <f t="shared" si="31"/>
        <v>50</v>
      </c>
      <c r="L130" s="3">
        <f t="shared" si="32"/>
        <v>104</v>
      </c>
    </row>
    <row r="131" spans="1:12">
      <c r="A131">
        <v>85</v>
      </c>
      <c r="B131" s="13" t="s">
        <v>139</v>
      </c>
      <c r="C131" s="4">
        <v>2002</v>
      </c>
      <c r="D131" s="14" t="s">
        <v>16</v>
      </c>
      <c r="F131">
        <v>53.5</v>
      </c>
      <c r="G131" s="3">
        <f t="shared" si="30"/>
        <v>32.400000000000006</v>
      </c>
      <c r="H131">
        <v>16</v>
      </c>
      <c r="I131">
        <v>16.5</v>
      </c>
      <c r="J131" s="3">
        <v>16</v>
      </c>
      <c r="K131" s="3">
        <f t="shared" si="31"/>
        <v>48.5</v>
      </c>
      <c r="L131" s="3">
        <f t="shared" si="32"/>
        <v>80.900000000000006</v>
      </c>
    </row>
    <row r="132" spans="1:12">
      <c r="A132">
        <v>86</v>
      </c>
      <c r="B132" s="13" t="s">
        <v>138</v>
      </c>
      <c r="C132" s="4">
        <v>2002</v>
      </c>
      <c r="D132" s="14" t="s">
        <v>28</v>
      </c>
      <c r="E132" s="14" t="s">
        <v>134</v>
      </c>
      <c r="F132">
        <v>62</v>
      </c>
      <c r="G132" s="3">
        <f t="shared" si="30"/>
        <v>52.8</v>
      </c>
      <c r="H132">
        <v>17</v>
      </c>
      <c r="I132">
        <v>17</v>
      </c>
      <c r="J132" s="3">
        <v>16.5</v>
      </c>
      <c r="K132" s="3">
        <f t="shared" si="31"/>
        <v>50.5</v>
      </c>
      <c r="L132" s="3">
        <f t="shared" si="32"/>
        <v>103.3</v>
      </c>
    </row>
    <row r="133" spans="1:12">
      <c r="A133">
        <v>87</v>
      </c>
      <c r="B133" s="13" t="s">
        <v>137</v>
      </c>
      <c r="C133" s="4">
        <v>2002</v>
      </c>
      <c r="D133" s="14" t="s">
        <v>28</v>
      </c>
      <c r="E133" s="14" t="s">
        <v>134</v>
      </c>
      <c r="F133">
        <v>57.5</v>
      </c>
      <c r="G133" s="3">
        <f t="shared" si="30"/>
        <v>42</v>
      </c>
      <c r="H133">
        <v>13.5</v>
      </c>
      <c r="I133">
        <v>16.5</v>
      </c>
      <c r="J133" s="3">
        <v>16.5</v>
      </c>
      <c r="K133" s="3">
        <f t="shared" si="31"/>
        <v>46.5</v>
      </c>
      <c r="L133" s="3">
        <f t="shared" si="32"/>
        <v>88.5</v>
      </c>
    </row>
    <row r="134" spans="1:12">
      <c r="A134">
        <v>88</v>
      </c>
      <c r="B134" s="13" t="s">
        <v>136</v>
      </c>
      <c r="C134" s="4">
        <v>2002</v>
      </c>
      <c r="D134" s="14" t="s">
        <v>110</v>
      </c>
      <c r="F134">
        <v>60</v>
      </c>
      <c r="G134" s="3">
        <f t="shared" si="30"/>
        <v>48</v>
      </c>
      <c r="H134">
        <v>17</v>
      </c>
      <c r="I134">
        <v>16.5</v>
      </c>
      <c r="J134" s="3">
        <v>17</v>
      </c>
      <c r="K134" s="3">
        <f t="shared" si="31"/>
        <v>50.5</v>
      </c>
      <c r="L134" s="3">
        <f t="shared" si="32"/>
        <v>98.5</v>
      </c>
    </row>
    <row r="135" spans="1:12">
      <c r="A135">
        <v>89</v>
      </c>
      <c r="B135" s="13" t="s">
        <v>135</v>
      </c>
      <c r="C135" s="4">
        <v>2002</v>
      </c>
      <c r="D135" s="14" t="s">
        <v>35</v>
      </c>
      <c r="E135" s="14" t="s">
        <v>134</v>
      </c>
      <c r="F135">
        <v>56.5</v>
      </c>
      <c r="G135" s="3">
        <f t="shared" si="30"/>
        <v>39.6</v>
      </c>
      <c r="H135">
        <v>17</v>
      </c>
      <c r="I135">
        <v>17</v>
      </c>
      <c r="J135" s="3">
        <v>17</v>
      </c>
      <c r="K135" s="3">
        <f t="shared" si="31"/>
        <v>51</v>
      </c>
      <c r="L135" s="3">
        <f t="shared" si="32"/>
        <v>90.6</v>
      </c>
    </row>
    <row r="136" spans="1:12">
      <c r="A136">
        <v>90</v>
      </c>
      <c r="B136" s="13" t="s">
        <v>133</v>
      </c>
      <c r="C136" s="4">
        <v>2001</v>
      </c>
      <c r="D136" s="14" t="s">
        <v>13</v>
      </c>
      <c r="E136" s="14" t="s">
        <v>134</v>
      </c>
      <c r="F136">
        <v>59.5</v>
      </c>
      <c r="G136" s="3">
        <f t="shared" si="30"/>
        <v>46.8</v>
      </c>
      <c r="H136">
        <v>15.5</v>
      </c>
      <c r="I136">
        <v>16</v>
      </c>
      <c r="J136" s="3">
        <v>16</v>
      </c>
      <c r="K136" s="3">
        <f t="shared" si="31"/>
        <v>47.5</v>
      </c>
      <c r="L136" s="3">
        <f t="shared" si="32"/>
        <v>94.3</v>
      </c>
    </row>
    <row r="137" spans="1:12">
      <c r="A137">
        <v>91</v>
      </c>
      <c r="B137" s="13" t="s">
        <v>132</v>
      </c>
      <c r="C137" s="4">
        <v>2001</v>
      </c>
      <c r="D137" s="14" t="s">
        <v>16</v>
      </c>
      <c r="E137" s="3"/>
      <c r="F137">
        <v>60.5</v>
      </c>
      <c r="G137" s="3">
        <f t="shared" si="30"/>
        <v>49.2</v>
      </c>
      <c r="H137">
        <v>16</v>
      </c>
      <c r="I137">
        <v>16</v>
      </c>
      <c r="J137" s="3">
        <v>15.5</v>
      </c>
      <c r="K137" s="3">
        <f t="shared" si="31"/>
        <v>47.5</v>
      </c>
      <c r="L137" s="3">
        <f t="shared" si="32"/>
        <v>96.7</v>
      </c>
    </row>
    <row r="138" spans="1:12">
      <c r="A138">
        <v>92</v>
      </c>
      <c r="B138" s="13" t="s">
        <v>131</v>
      </c>
      <c r="C138" s="4">
        <v>2001</v>
      </c>
      <c r="D138" s="14" t="s">
        <v>110</v>
      </c>
      <c r="F138">
        <v>62.5</v>
      </c>
      <c r="G138" s="3">
        <f t="shared" si="30"/>
        <v>54</v>
      </c>
      <c r="H138">
        <v>17.5</v>
      </c>
      <c r="I138">
        <v>16.5</v>
      </c>
      <c r="J138" s="3">
        <v>16.5</v>
      </c>
      <c r="K138" s="3">
        <f t="shared" si="31"/>
        <v>50.5</v>
      </c>
      <c r="L138" s="3">
        <f t="shared" si="32"/>
        <v>104.5</v>
      </c>
    </row>
    <row r="139" spans="1:12">
      <c r="A139">
        <v>93</v>
      </c>
      <c r="B139" s="13" t="s">
        <v>130</v>
      </c>
      <c r="C139" s="4">
        <v>2001</v>
      </c>
      <c r="D139" s="14" t="s">
        <v>16</v>
      </c>
      <c r="E139" s="4"/>
      <c r="F139">
        <v>61</v>
      </c>
      <c r="G139" s="3">
        <f t="shared" si="30"/>
        <v>50.4</v>
      </c>
      <c r="H139">
        <v>17.5</v>
      </c>
      <c r="I139">
        <v>17</v>
      </c>
      <c r="J139" s="3">
        <v>17</v>
      </c>
      <c r="K139" s="3">
        <f t="shared" si="31"/>
        <v>51.5</v>
      </c>
      <c r="L139" s="3">
        <f t="shared" si="32"/>
        <v>101.9</v>
      </c>
    </row>
    <row r="140" spans="1:12">
      <c r="A140">
        <v>94</v>
      </c>
      <c r="B140" s="13" t="s">
        <v>128</v>
      </c>
      <c r="C140" s="4">
        <v>2002</v>
      </c>
      <c r="D140" s="14" t="s">
        <v>28</v>
      </c>
      <c r="E140" s="14" t="s">
        <v>129</v>
      </c>
      <c r="F140">
        <v>63.5</v>
      </c>
      <c r="G140" s="3">
        <f t="shared" si="30"/>
        <v>56.4</v>
      </c>
      <c r="H140">
        <v>17.5</v>
      </c>
      <c r="I140">
        <v>17.5</v>
      </c>
      <c r="J140" s="3">
        <v>17.5</v>
      </c>
      <c r="K140" s="3">
        <f t="shared" si="31"/>
        <v>52.5</v>
      </c>
      <c r="L140" s="3">
        <f t="shared" si="32"/>
        <v>108.9</v>
      </c>
    </row>
  </sheetData>
  <mergeCells count="2">
    <mergeCell ref="B1:D1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opLeftCell="A4" workbookViewId="0">
      <selection activeCell="H2" sqref="H2"/>
    </sheetView>
  </sheetViews>
  <sheetFormatPr defaultRowHeight="15"/>
  <cols>
    <col min="1" max="1" width="4.85546875" customWidth="1"/>
    <col min="2" max="2" width="19.42578125" customWidth="1"/>
    <col min="3" max="3" width="6.140625" customWidth="1"/>
    <col min="4" max="4" width="13.28515625" customWidth="1"/>
    <col min="5" max="5" width="16.5703125" customWidth="1"/>
  </cols>
  <sheetData>
    <row r="1" spans="1:8">
      <c r="B1" s="40" t="s">
        <v>152</v>
      </c>
      <c r="C1" s="40"/>
      <c r="D1" s="40"/>
      <c r="F1" s="26"/>
      <c r="G1" s="26"/>
      <c r="H1" s="26"/>
    </row>
    <row r="2" spans="1:8">
      <c r="B2" s="40" t="s">
        <v>207</v>
      </c>
      <c r="C2" s="40"/>
      <c r="D2" s="40"/>
      <c r="F2" s="26"/>
      <c r="G2" s="26"/>
      <c r="H2" s="26"/>
    </row>
    <row r="3" spans="1:8">
      <c r="A3" t="s">
        <v>171</v>
      </c>
      <c r="C3" t="s">
        <v>154</v>
      </c>
      <c r="F3" s="26"/>
      <c r="G3" s="26"/>
      <c r="H3" s="26"/>
    </row>
    <row r="4" spans="1:8">
      <c r="E4" t="s">
        <v>155</v>
      </c>
      <c r="F4" s="26"/>
      <c r="G4" s="26"/>
      <c r="H4" s="26"/>
    </row>
    <row r="5" spans="1:8">
      <c r="A5" t="s">
        <v>156</v>
      </c>
      <c r="E5" s="38" t="s">
        <v>157</v>
      </c>
      <c r="F5" s="39" t="s">
        <v>193</v>
      </c>
      <c r="H5" s="26"/>
    </row>
    <row r="6" spans="1:8">
      <c r="E6" s="38" t="s">
        <v>158</v>
      </c>
      <c r="F6" s="39" t="s">
        <v>195</v>
      </c>
      <c r="H6" s="26"/>
    </row>
    <row r="7" spans="1:8">
      <c r="A7" t="s">
        <v>159</v>
      </c>
      <c r="E7" s="38" t="s">
        <v>160</v>
      </c>
      <c r="F7" s="39" t="s">
        <v>194</v>
      </c>
      <c r="H7" s="26"/>
    </row>
    <row r="8" spans="1:8">
      <c r="F8" s="26"/>
      <c r="G8" s="26"/>
      <c r="H8" s="26"/>
    </row>
    <row r="9" spans="1:8">
      <c r="F9" s="26"/>
      <c r="G9" s="26"/>
      <c r="H9" s="26"/>
    </row>
    <row r="10" spans="1:8">
      <c r="A10" s="5" t="s">
        <v>2</v>
      </c>
      <c r="B10" s="5"/>
      <c r="C10" s="5" t="s">
        <v>3</v>
      </c>
      <c r="F10" s="26"/>
      <c r="G10" s="26"/>
      <c r="H10" s="26"/>
    </row>
    <row r="11" spans="1:8" ht="30">
      <c r="A11" s="18" t="s">
        <v>197</v>
      </c>
      <c r="B11" s="18" t="s">
        <v>5</v>
      </c>
      <c r="C11" s="18" t="s">
        <v>161</v>
      </c>
      <c r="D11" s="18" t="s">
        <v>7</v>
      </c>
      <c r="E11" s="18" t="s">
        <v>8</v>
      </c>
      <c r="F11" s="28" t="s">
        <v>173</v>
      </c>
      <c r="G11" s="18" t="s">
        <v>174</v>
      </c>
    </row>
    <row r="13" spans="1:8">
      <c r="A13" s="12">
        <v>1</v>
      </c>
      <c r="B13" s="13" t="s">
        <v>12</v>
      </c>
      <c r="C13" s="12">
        <v>2007</v>
      </c>
      <c r="D13" s="14" t="s">
        <v>13</v>
      </c>
      <c r="E13" s="14" t="s">
        <v>14</v>
      </c>
      <c r="F13">
        <f>SUM('Wyniki 1 seria'!L43,'Wyniki 2 seria'!L43)</f>
        <v>234.7</v>
      </c>
      <c r="G13">
        <v>50</v>
      </c>
    </row>
    <row r="14" spans="1:8">
      <c r="A14" s="12">
        <v>2</v>
      </c>
      <c r="B14" s="13" t="s">
        <v>15</v>
      </c>
      <c r="C14" s="12">
        <v>2007</v>
      </c>
      <c r="D14" s="14" t="s">
        <v>16</v>
      </c>
      <c r="E14" s="4"/>
      <c r="F14">
        <f>SUM('Wyniki 1 seria'!L41,'Wyniki 2 seria'!L41)</f>
        <v>232.6</v>
      </c>
      <c r="G14">
        <v>45</v>
      </c>
    </row>
    <row r="15" spans="1:8">
      <c r="A15" s="12">
        <v>3</v>
      </c>
      <c r="B15" s="13" t="s">
        <v>20</v>
      </c>
      <c r="C15" s="12">
        <v>2007</v>
      </c>
      <c r="D15" s="14" t="s">
        <v>16</v>
      </c>
      <c r="E15" s="14" t="s">
        <v>21</v>
      </c>
      <c r="F15">
        <f>SUM('Wyniki 1 seria'!L40,'Wyniki 2 seria'!L40)</f>
        <v>228.5</v>
      </c>
      <c r="G15">
        <v>40</v>
      </c>
    </row>
    <row r="16" spans="1:8">
      <c r="A16" s="12">
        <v>4</v>
      </c>
      <c r="B16" s="13" t="s">
        <v>22</v>
      </c>
      <c r="C16" s="12">
        <v>2007</v>
      </c>
      <c r="D16" s="14" t="s">
        <v>18</v>
      </c>
      <c r="E16" s="14" t="s">
        <v>23</v>
      </c>
      <c r="F16">
        <f>SUM('Wyniki 1 seria'!L39,'Wyniki 2 seria'!L39)</f>
        <v>227.5</v>
      </c>
      <c r="G16">
        <v>36</v>
      </c>
    </row>
    <row r="17" spans="1:7">
      <c r="A17" s="12">
        <v>5</v>
      </c>
      <c r="B17" s="13" t="s">
        <v>37</v>
      </c>
      <c r="C17" s="12">
        <v>2008</v>
      </c>
      <c r="D17" s="14" t="s">
        <v>18</v>
      </c>
      <c r="E17" s="14" t="s">
        <v>29</v>
      </c>
      <c r="F17">
        <f>SUM('Wyniki 1 seria'!L32,'Wyniki 2 seria'!L32)</f>
        <v>224.9</v>
      </c>
      <c r="G17">
        <v>32</v>
      </c>
    </row>
    <row r="18" spans="1:7">
      <c r="A18" s="12">
        <v>6</v>
      </c>
      <c r="B18" s="15" t="s">
        <v>34</v>
      </c>
      <c r="C18" s="16">
        <v>2007</v>
      </c>
      <c r="D18" s="17" t="s">
        <v>35</v>
      </c>
      <c r="E18" s="14" t="s">
        <v>36</v>
      </c>
      <c r="F18">
        <f>SUM('Wyniki 1 seria'!L33,'Wyniki 2 seria'!L33)</f>
        <v>218.8</v>
      </c>
      <c r="G18">
        <v>29</v>
      </c>
    </row>
    <row r="19" spans="1:7">
      <c r="A19" s="12">
        <v>7</v>
      </c>
      <c r="B19" s="13" t="s">
        <v>25</v>
      </c>
      <c r="C19" s="12">
        <v>2008</v>
      </c>
      <c r="D19" s="14" t="s">
        <v>13</v>
      </c>
      <c r="E19" s="14" t="s">
        <v>26</v>
      </c>
      <c r="F19">
        <f>SUM('Wyniki 1 seria'!L37,'Wyniki 2 seria'!L37)</f>
        <v>216.8</v>
      </c>
      <c r="G19">
        <v>26</v>
      </c>
    </row>
    <row r="20" spans="1:7">
      <c r="A20" s="12">
        <v>8</v>
      </c>
      <c r="B20" s="13" t="s">
        <v>24</v>
      </c>
      <c r="C20" s="12">
        <v>2007</v>
      </c>
      <c r="D20" s="14" t="s">
        <v>18</v>
      </c>
      <c r="E20" s="14" t="s">
        <v>19</v>
      </c>
      <c r="F20">
        <f>SUM('Wyniki 1 seria'!L38,'Wyniki 2 seria'!L38)</f>
        <v>209.1</v>
      </c>
      <c r="G20">
        <v>24</v>
      </c>
    </row>
    <row r="21" spans="1:7">
      <c r="A21" s="12">
        <v>9</v>
      </c>
      <c r="B21" s="15" t="s">
        <v>40</v>
      </c>
      <c r="C21" s="16">
        <v>2007</v>
      </c>
      <c r="D21" s="17" t="s">
        <v>18</v>
      </c>
      <c r="E21" s="14" t="s">
        <v>19</v>
      </c>
      <c r="F21">
        <f>SUM('Wyniki 1 seria'!L31,'Wyniki 2 seria'!L31)</f>
        <v>201.3</v>
      </c>
      <c r="G21">
        <v>22</v>
      </c>
    </row>
    <row r="22" spans="1:7">
      <c r="A22" s="12">
        <v>10</v>
      </c>
      <c r="B22" s="13" t="s">
        <v>30</v>
      </c>
      <c r="C22" s="12">
        <v>2008</v>
      </c>
      <c r="D22" s="14" t="s">
        <v>18</v>
      </c>
      <c r="E22" s="14" t="s">
        <v>31</v>
      </c>
      <c r="F22">
        <f>SUM('Wyniki 1 seria'!L35,'Wyniki 2 seria'!L35)</f>
        <v>199.89999999999998</v>
      </c>
      <c r="G22">
        <v>21</v>
      </c>
    </row>
    <row r="23" spans="1:7">
      <c r="A23" s="12">
        <v>11</v>
      </c>
      <c r="B23" s="13" t="s">
        <v>17</v>
      </c>
      <c r="C23" s="12">
        <v>2007</v>
      </c>
      <c r="D23" s="14" t="s">
        <v>18</v>
      </c>
      <c r="E23" s="14" t="s">
        <v>19</v>
      </c>
      <c r="F23">
        <f>SUM('Wyniki 1 seria'!L42,'Wyniki 2 seria'!L42)</f>
        <v>198.8</v>
      </c>
      <c r="G23">
        <v>20</v>
      </c>
    </row>
    <row r="24" spans="1:7">
      <c r="A24" s="12">
        <v>12</v>
      </c>
      <c r="B24" s="13" t="s">
        <v>27</v>
      </c>
      <c r="C24" s="12">
        <v>2007</v>
      </c>
      <c r="D24" s="14" t="s">
        <v>28</v>
      </c>
      <c r="E24" s="14" t="s">
        <v>29</v>
      </c>
      <c r="F24">
        <f>SUM('Wyniki 1 seria'!L36,'Wyniki 2 seria'!L36)</f>
        <v>198.6</v>
      </c>
      <c r="G24">
        <v>19</v>
      </c>
    </row>
    <row r="25" spans="1:7">
      <c r="A25" s="12">
        <v>13</v>
      </c>
      <c r="B25" t="s">
        <v>52</v>
      </c>
      <c r="C25" s="12">
        <v>2008</v>
      </c>
      <c r="D25" t="s">
        <v>28</v>
      </c>
      <c r="E25" t="s">
        <v>53</v>
      </c>
      <c r="F25">
        <f>SUM('Wyniki 1 seria'!L22,'Wyniki 2 seria'!L22)</f>
        <v>191.2</v>
      </c>
      <c r="G25">
        <v>18</v>
      </c>
    </row>
    <row r="26" spans="1:7">
      <c r="A26" s="12">
        <v>14</v>
      </c>
      <c r="B26" t="s">
        <v>41</v>
      </c>
      <c r="C26" s="16">
        <v>2008</v>
      </c>
      <c r="D26" s="14" t="s">
        <v>16</v>
      </c>
      <c r="F26">
        <f>SUM('Wyniki 1 seria'!L29,'Wyniki 2 seria'!L29)</f>
        <v>184.89999999999998</v>
      </c>
      <c r="G26">
        <v>17</v>
      </c>
    </row>
    <row r="27" spans="1:7">
      <c r="A27" s="12">
        <v>15</v>
      </c>
      <c r="B27" s="13" t="s">
        <v>42</v>
      </c>
      <c r="C27" s="12">
        <v>2008</v>
      </c>
      <c r="D27" s="14" t="s">
        <v>35</v>
      </c>
      <c r="E27" s="14" t="s">
        <v>43</v>
      </c>
      <c r="F27">
        <f>SUM('Wyniki 1 seria'!L28,'Wyniki 2 seria'!L28)</f>
        <v>162.9</v>
      </c>
      <c r="G27">
        <v>16</v>
      </c>
    </row>
    <row r="28" spans="1:7">
      <c r="A28" s="12">
        <v>16</v>
      </c>
      <c r="B28" t="s">
        <v>46</v>
      </c>
      <c r="C28" s="16">
        <v>2008</v>
      </c>
      <c r="D28" s="14" t="s">
        <v>16</v>
      </c>
      <c r="F28">
        <f>SUM('Wyniki 1 seria'!L27,'Wyniki 2 seria'!L27)</f>
        <v>148.1</v>
      </c>
      <c r="G28">
        <v>15</v>
      </c>
    </row>
    <row r="29" spans="1:7">
      <c r="A29" s="12">
        <v>17</v>
      </c>
      <c r="B29" t="s">
        <v>44</v>
      </c>
      <c r="C29" s="12">
        <v>2008</v>
      </c>
      <c r="D29" s="14" t="s">
        <v>16</v>
      </c>
      <c r="E29" t="s">
        <v>45</v>
      </c>
      <c r="F29">
        <f>SUM('Wyniki 1 seria'!L26,'Wyniki 2 seria'!L26)</f>
        <v>129.6</v>
      </c>
      <c r="G29">
        <v>14</v>
      </c>
    </row>
    <row r="30" spans="1:7">
      <c r="A30" s="12">
        <v>18</v>
      </c>
      <c r="B30" t="s">
        <v>196</v>
      </c>
      <c r="C30" s="18">
        <v>2009</v>
      </c>
      <c r="D30" s="14" t="s">
        <v>16</v>
      </c>
      <c r="F30">
        <f>SUM('Wyniki 1 seria'!L21,'Wyniki 2 seria'!L21)</f>
        <v>118.4</v>
      </c>
      <c r="G30">
        <v>13</v>
      </c>
    </row>
    <row r="31" spans="1:7">
      <c r="A31" s="12">
        <v>19</v>
      </c>
      <c r="B31" t="s">
        <v>188</v>
      </c>
      <c r="C31" s="12">
        <v>2007</v>
      </c>
      <c r="D31" s="14" t="s">
        <v>16</v>
      </c>
      <c r="F31">
        <f>SUM('Wyniki 1 seria'!L13,'Wyniki 2 seria'!L13)</f>
        <v>115.19999999999999</v>
      </c>
      <c r="G31">
        <v>12</v>
      </c>
    </row>
    <row r="32" spans="1:7">
      <c r="A32" s="12">
        <v>20</v>
      </c>
      <c r="B32" t="s">
        <v>55</v>
      </c>
      <c r="C32" s="12">
        <v>2009</v>
      </c>
      <c r="D32" s="14" t="s">
        <v>18</v>
      </c>
      <c r="F32">
        <f>SUM('Wyniki 1 seria'!L20,'Wyniki 2 seria'!L20)</f>
        <v>99.4</v>
      </c>
      <c r="G32">
        <v>11</v>
      </c>
    </row>
    <row r="33" spans="1:7">
      <c r="A33" s="12">
        <v>21</v>
      </c>
      <c r="B33" t="s">
        <v>47</v>
      </c>
      <c r="C33" s="18">
        <v>2009</v>
      </c>
      <c r="D33" s="14" t="s">
        <v>18</v>
      </c>
      <c r="E33" s="14" t="s">
        <v>48</v>
      </c>
      <c r="F33">
        <f>SUM('Wyniki 1 seria'!L25,'Wyniki 2 seria'!L25)</f>
        <v>78.699999999999989</v>
      </c>
      <c r="G33">
        <v>10</v>
      </c>
    </row>
    <row r="34" spans="1:7">
      <c r="A34" s="12">
        <v>22</v>
      </c>
      <c r="B34" s="33" t="s">
        <v>56</v>
      </c>
      <c r="C34" s="12">
        <v>2008</v>
      </c>
      <c r="D34" t="s">
        <v>28</v>
      </c>
      <c r="E34" t="s">
        <v>57</v>
      </c>
      <c r="F34">
        <f>SUM('Wyniki 1 seria'!L19,'Wyniki 2 seria'!L19)</f>
        <v>70.599999999999994</v>
      </c>
      <c r="G34">
        <v>9</v>
      </c>
    </row>
    <row r="35" spans="1:7">
      <c r="A35" s="12">
        <v>23</v>
      </c>
      <c r="B35" t="s">
        <v>189</v>
      </c>
      <c r="C35" s="12">
        <v>2008</v>
      </c>
      <c r="D35" s="14" t="s">
        <v>16</v>
      </c>
      <c r="F35">
        <f>SUM('Wyniki 1 seria'!L14,'Wyniki 2 seria'!L14)</f>
        <v>50.4</v>
      </c>
      <c r="G35">
        <v>8</v>
      </c>
    </row>
    <row r="36" spans="1:7">
      <c r="A36" s="12">
        <v>24</v>
      </c>
      <c r="B36" t="s">
        <v>61</v>
      </c>
      <c r="C36" s="18">
        <v>2011</v>
      </c>
      <c r="D36" t="s">
        <v>28</v>
      </c>
      <c r="F36" t="s">
        <v>190</v>
      </c>
    </row>
    <row r="37" spans="1:7">
      <c r="A37" s="12">
        <v>25</v>
      </c>
      <c r="B37" t="s">
        <v>62</v>
      </c>
      <c r="C37" s="18">
        <v>2008</v>
      </c>
      <c r="D37" s="14" t="s">
        <v>35</v>
      </c>
      <c r="E37" t="s">
        <v>63</v>
      </c>
      <c r="F37" t="s">
        <v>190</v>
      </c>
    </row>
    <row r="38" spans="1:7">
      <c r="A38" s="12">
        <v>26</v>
      </c>
      <c r="B38" t="s">
        <v>64</v>
      </c>
      <c r="C38" s="18">
        <v>2007</v>
      </c>
      <c r="D38" s="14" t="s">
        <v>35</v>
      </c>
      <c r="E38" t="s">
        <v>63</v>
      </c>
      <c r="F38" t="s">
        <v>190</v>
      </c>
    </row>
    <row r="39" spans="1:7">
      <c r="A39" s="12">
        <v>27</v>
      </c>
      <c r="B39" t="s">
        <v>58</v>
      </c>
      <c r="C39" s="12">
        <v>2009</v>
      </c>
      <c r="D39" s="14" t="s">
        <v>18</v>
      </c>
      <c r="F39" t="s">
        <v>190</v>
      </c>
    </row>
    <row r="40" spans="1:7">
      <c r="A40" s="12">
        <v>28</v>
      </c>
      <c r="B40" t="s">
        <v>51</v>
      </c>
      <c r="C40" s="18">
        <v>2008</v>
      </c>
      <c r="D40" t="s">
        <v>28</v>
      </c>
      <c r="E40" t="s">
        <v>48</v>
      </c>
      <c r="F40" t="s">
        <v>190</v>
      </c>
    </row>
    <row r="41" spans="1:7">
      <c r="A41" s="12">
        <v>29</v>
      </c>
      <c r="B41" s="13" t="s">
        <v>49</v>
      </c>
      <c r="C41" s="12">
        <v>2007</v>
      </c>
      <c r="D41" s="14" t="s">
        <v>50</v>
      </c>
      <c r="E41" s="14"/>
      <c r="F41" t="s">
        <v>190</v>
      </c>
    </row>
    <row r="42" spans="1:7">
      <c r="A42" s="12">
        <v>30</v>
      </c>
      <c r="B42" s="13" t="s">
        <v>38</v>
      </c>
      <c r="C42" s="12">
        <v>2007</v>
      </c>
      <c r="D42" s="14" t="s">
        <v>18</v>
      </c>
      <c r="E42" s="14" t="s">
        <v>39</v>
      </c>
      <c r="F42" t="s">
        <v>190</v>
      </c>
    </row>
    <row r="43" spans="1:7">
      <c r="A43" s="12">
        <v>31</v>
      </c>
      <c r="B43" s="13" t="s">
        <v>32</v>
      </c>
      <c r="C43" s="12">
        <v>2007</v>
      </c>
      <c r="D43" s="14" t="s">
        <v>18</v>
      </c>
      <c r="E43" s="14" t="s">
        <v>33</v>
      </c>
      <c r="F43" t="s">
        <v>190</v>
      </c>
    </row>
    <row r="46" spans="1:7">
      <c r="A46" s="5" t="s">
        <v>65</v>
      </c>
      <c r="C46" s="5" t="s">
        <v>3</v>
      </c>
    </row>
    <row r="47" spans="1:7">
      <c r="A47" s="26" t="s">
        <v>4</v>
      </c>
      <c r="B47" s="26" t="s">
        <v>5</v>
      </c>
      <c r="C47" s="26" t="s">
        <v>161</v>
      </c>
      <c r="D47" s="26" t="s">
        <v>7</v>
      </c>
      <c r="E47" s="26" t="s">
        <v>8</v>
      </c>
    </row>
    <row r="49" spans="1:7">
      <c r="A49" s="12">
        <v>32</v>
      </c>
      <c r="B49" s="13" t="s">
        <v>66</v>
      </c>
      <c r="C49" s="19">
        <v>2007</v>
      </c>
      <c r="D49" s="14" t="s">
        <v>18</v>
      </c>
      <c r="E49" t="s">
        <v>29</v>
      </c>
      <c r="F49" t="s">
        <v>190</v>
      </c>
    </row>
    <row r="52" spans="1:7">
      <c r="A52" s="7" t="s">
        <v>67</v>
      </c>
      <c r="B52" s="5"/>
      <c r="C52" s="20" t="s">
        <v>68</v>
      </c>
    </row>
    <row r="53" spans="1:7">
      <c r="A53" s="26" t="s">
        <v>197</v>
      </c>
      <c r="B53" s="26" t="s">
        <v>5</v>
      </c>
      <c r="C53" s="26" t="s">
        <v>161</v>
      </c>
      <c r="D53" s="26" t="s">
        <v>7</v>
      </c>
      <c r="E53" s="26" t="s">
        <v>8</v>
      </c>
    </row>
    <row r="55" spans="1:7">
      <c r="A55">
        <v>1</v>
      </c>
      <c r="B55" s="13" t="s">
        <v>69</v>
      </c>
      <c r="C55" s="4">
        <v>2006</v>
      </c>
      <c r="D55" s="14" t="s">
        <v>28</v>
      </c>
      <c r="E55" s="14" t="s">
        <v>57</v>
      </c>
      <c r="F55">
        <f>SUM('Wyniki 1 seria'!L75,'Wyniki 2 seria'!L75)</f>
        <v>204.2</v>
      </c>
      <c r="G55">
        <v>50</v>
      </c>
    </row>
    <row r="56" spans="1:7">
      <c r="A56">
        <v>2</v>
      </c>
      <c r="B56" s="13" t="s">
        <v>72</v>
      </c>
      <c r="C56" s="4">
        <v>2006</v>
      </c>
      <c r="D56" s="14" t="s">
        <v>16</v>
      </c>
      <c r="F56">
        <f>SUM('Wyniki 1 seria'!L72,'Wyniki 2 seria'!L72)</f>
        <v>193.7</v>
      </c>
      <c r="G56">
        <v>45</v>
      </c>
    </row>
    <row r="57" spans="1:7">
      <c r="A57">
        <v>3</v>
      </c>
      <c r="B57" s="13" t="s">
        <v>71</v>
      </c>
      <c r="C57" s="4">
        <v>2006</v>
      </c>
      <c r="D57" s="14" t="s">
        <v>28</v>
      </c>
      <c r="E57" s="14" t="s">
        <v>19</v>
      </c>
      <c r="F57">
        <f>SUM('Wyniki 1 seria'!L73,'Wyniki 2 seria'!L73)</f>
        <v>192.2</v>
      </c>
      <c r="G57">
        <v>40</v>
      </c>
    </row>
    <row r="58" spans="1:7">
      <c r="A58">
        <v>4</v>
      </c>
      <c r="B58" s="13" t="s">
        <v>73</v>
      </c>
      <c r="C58" s="4">
        <v>2005</v>
      </c>
      <c r="D58" s="14" t="s">
        <v>35</v>
      </c>
      <c r="E58" s="21" t="s">
        <v>74</v>
      </c>
      <c r="F58">
        <f>SUM('Wyniki 1 seria'!L71,'Wyniki 2 seria'!L71)</f>
        <v>188.1</v>
      </c>
      <c r="G58">
        <v>36</v>
      </c>
    </row>
    <row r="59" spans="1:7">
      <c r="A59">
        <v>5</v>
      </c>
      <c r="B59" s="13" t="s">
        <v>77</v>
      </c>
      <c r="C59" s="4">
        <v>2005</v>
      </c>
      <c r="D59" s="14" t="s">
        <v>16</v>
      </c>
      <c r="F59">
        <f>SUM('Wyniki 1 seria'!L68,'Wyniki 2 seria'!L68)</f>
        <v>185.1</v>
      </c>
      <c r="G59">
        <v>32</v>
      </c>
    </row>
    <row r="60" spans="1:7">
      <c r="A60">
        <v>6</v>
      </c>
      <c r="B60" s="13" t="s">
        <v>70</v>
      </c>
      <c r="C60" s="4">
        <v>2005</v>
      </c>
      <c r="D60" s="14" t="s">
        <v>16</v>
      </c>
      <c r="E60" s="4"/>
      <c r="F60">
        <f>SUM('Wyniki 1 seria'!L74,'Wyniki 2 seria'!L74)</f>
        <v>184.5</v>
      </c>
      <c r="G60">
        <v>29</v>
      </c>
    </row>
    <row r="61" spans="1:7">
      <c r="A61">
        <v>7</v>
      </c>
      <c r="B61" s="13" t="s">
        <v>75</v>
      </c>
      <c r="C61" s="4">
        <v>2005</v>
      </c>
      <c r="D61" s="14" t="s">
        <v>13</v>
      </c>
      <c r="E61" s="14" t="s">
        <v>14</v>
      </c>
      <c r="F61">
        <f>SUM('Wyniki 1 seria'!L70,'Wyniki 2 seria'!L70)</f>
        <v>180.8</v>
      </c>
      <c r="G61">
        <v>26</v>
      </c>
    </row>
    <row r="62" spans="1:7">
      <c r="A62">
        <v>8</v>
      </c>
      <c r="B62" s="13" t="s">
        <v>83</v>
      </c>
      <c r="C62" s="4">
        <v>2006</v>
      </c>
      <c r="D62" s="14" t="s">
        <v>84</v>
      </c>
      <c r="F62">
        <f>SUM('Wyniki 1 seria'!L64,'Wyniki 2 seria'!L64)</f>
        <v>176.7</v>
      </c>
      <c r="G62">
        <v>24</v>
      </c>
    </row>
    <row r="63" spans="1:7">
      <c r="A63">
        <v>9</v>
      </c>
      <c r="B63" s="13" t="s">
        <v>81</v>
      </c>
      <c r="C63" s="4">
        <v>2005</v>
      </c>
      <c r="D63" s="14" t="s">
        <v>28</v>
      </c>
      <c r="E63" s="14" t="s">
        <v>82</v>
      </c>
      <c r="F63">
        <f>SUM('Wyniki 1 seria'!L65,'Wyniki 2 seria'!L65)</f>
        <v>176.4</v>
      </c>
      <c r="G63">
        <v>22</v>
      </c>
    </row>
    <row r="64" spans="1:7">
      <c r="A64">
        <v>10</v>
      </c>
      <c r="B64" s="13" t="s">
        <v>80</v>
      </c>
      <c r="C64" s="4">
        <v>2006</v>
      </c>
      <c r="D64" s="14" t="s">
        <v>16</v>
      </c>
      <c r="F64">
        <f>SUM('Wyniki 1 seria'!L66,'Wyniki 2 seria'!L66)</f>
        <v>174.5</v>
      </c>
      <c r="G64">
        <v>21</v>
      </c>
    </row>
    <row r="65" spans="1:7">
      <c r="A65">
        <v>11</v>
      </c>
      <c r="B65" s="13" t="s">
        <v>76</v>
      </c>
      <c r="C65" s="4">
        <v>2005</v>
      </c>
      <c r="D65" s="14" t="s">
        <v>35</v>
      </c>
      <c r="E65" s="21" t="s">
        <v>74</v>
      </c>
      <c r="F65">
        <f>SUM('Wyniki 1 seria'!L69,'Wyniki 2 seria'!L69)</f>
        <v>174</v>
      </c>
      <c r="G65">
        <v>20</v>
      </c>
    </row>
    <row r="66" spans="1:7">
      <c r="A66">
        <v>12</v>
      </c>
      <c r="B66" s="13" t="s">
        <v>78</v>
      </c>
      <c r="C66" s="4">
        <v>2005</v>
      </c>
      <c r="D66" s="14" t="s">
        <v>18</v>
      </c>
      <c r="E66" s="14" t="s">
        <v>79</v>
      </c>
      <c r="F66">
        <f>SUM('Wyniki 1 seria'!L67,'Wyniki 2 seria'!L67)</f>
        <v>163.1</v>
      </c>
      <c r="G66">
        <v>19</v>
      </c>
    </row>
    <row r="67" spans="1:7">
      <c r="A67">
        <v>13</v>
      </c>
      <c r="B67" s="13" t="s">
        <v>86</v>
      </c>
      <c r="C67" s="4">
        <v>2005</v>
      </c>
      <c r="D67" s="14" t="s">
        <v>18</v>
      </c>
      <c r="E67" s="14" t="s">
        <v>87</v>
      </c>
      <c r="F67">
        <f>SUM('Wyniki 1 seria'!L62,'Wyniki 2 seria'!L62)</f>
        <v>152</v>
      </c>
      <c r="G67">
        <v>18</v>
      </c>
    </row>
    <row r="68" spans="1:7">
      <c r="A68">
        <v>14</v>
      </c>
      <c r="B68" t="s">
        <v>88</v>
      </c>
      <c r="C68" s="32">
        <v>2005</v>
      </c>
      <c r="D68" s="14" t="s">
        <v>18</v>
      </c>
      <c r="E68" s="33" t="s">
        <v>89</v>
      </c>
      <c r="F68">
        <f>SUM('Wyniki 1 seria'!L61,'Wyniki 2 seria'!L61)</f>
        <v>141.19999999999999</v>
      </c>
      <c r="G68">
        <v>17</v>
      </c>
    </row>
    <row r="69" spans="1:7">
      <c r="A69">
        <v>15</v>
      </c>
      <c r="B69" s="13" t="s">
        <v>85</v>
      </c>
      <c r="C69" s="4">
        <v>2006</v>
      </c>
      <c r="D69" s="14" t="s">
        <v>84</v>
      </c>
      <c r="F69">
        <f>SUM('Wyniki 1 seria'!L63,'Wyniki 2 seria'!L63)</f>
        <v>136.30000000000001</v>
      </c>
      <c r="G69">
        <v>16</v>
      </c>
    </row>
    <row r="70" spans="1:7">
      <c r="A70">
        <v>16</v>
      </c>
      <c r="B70" s="13" t="s">
        <v>90</v>
      </c>
      <c r="C70" s="4">
        <v>2005</v>
      </c>
      <c r="D70" s="14" t="s">
        <v>28</v>
      </c>
      <c r="E70" s="14" t="s">
        <v>82</v>
      </c>
      <c r="F70">
        <f>SUM('Wyniki 1 seria'!L60,'Wyniki 2 seria'!L60)</f>
        <v>135.89999999999998</v>
      </c>
      <c r="G70">
        <v>15</v>
      </c>
    </row>
    <row r="71" spans="1:7">
      <c r="A71">
        <v>17</v>
      </c>
      <c r="B71" s="13" t="s">
        <v>192</v>
      </c>
      <c r="C71" s="4">
        <v>2006</v>
      </c>
      <c r="D71" s="14" t="s">
        <v>28</v>
      </c>
      <c r="E71" s="14" t="s">
        <v>29</v>
      </c>
      <c r="F71">
        <f>SUM('Wyniki 1 seria'!L58,'Wyniki 2 seria'!L58)</f>
        <v>68.3</v>
      </c>
      <c r="G71">
        <v>14</v>
      </c>
    </row>
    <row r="72" spans="1:7">
      <c r="A72">
        <v>18</v>
      </c>
      <c r="B72" t="s">
        <v>91</v>
      </c>
      <c r="C72" s="32">
        <v>2006</v>
      </c>
      <c r="D72" s="14" t="s">
        <v>18</v>
      </c>
      <c r="E72" t="s">
        <v>92</v>
      </c>
      <c r="F72">
        <f>SUM('Wyniki 1 seria'!L55,'Wyniki 2 seria'!L55)</f>
        <v>63.399999999999991</v>
      </c>
      <c r="G72">
        <v>13</v>
      </c>
    </row>
    <row r="73" spans="1:7">
      <c r="B73" s="13" t="s">
        <v>93</v>
      </c>
      <c r="C73" s="4">
        <v>2006</v>
      </c>
      <c r="D73" s="14" t="s">
        <v>28</v>
      </c>
      <c r="E73" t="s">
        <v>48</v>
      </c>
      <c r="F73" t="s">
        <v>190</v>
      </c>
    </row>
    <row r="74" spans="1:7">
      <c r="B74" s="21" t="s">
        <v>94</v>
      </c>
      <c r="C74" s="22">
        <v>2005</v>
      </c>
      <c r="D74" s="14" t="s">
        <v>28</v>
      </c>
      <c r="E74" s="21" t="s">
        <v>95</v>
      </c>
      <c r="F74" t="s">
        <v>190</v>
      </c>
    </row>
    <row r="75" spans="1:7">
      <c r="B75" s="21" t="s">
        <v>97</v>
      </c>
      <c r="C75" s="22">
        <v>2005</v>
      </c>
      <c r="D75" s="14" t="s">
        <v>16</v>
      </c>
      <c r="F75" t="s">
        <v>190</v>
      </c>
    </row>
    <row r="77" spans="1:7">
      <c r="A77" s="5" t="s">
        <v>169</v>
      </c>
      <c r="C77" s="20" t="s">
        <v>68</v>
      </c>
    </row>
    <row r="78" spans="1:7">
      <c r="A78" s="26" t="s">
        <v>4</v>
      </c>
      <c r="B78" s="26" t="s">
        <v>5</v>
      </c>
      <c r="C78" s="26" t="s">
        <v>161</v>
      </c>
      <c r="D78" s="26" t="s">
        <v>7</v>
      </c>
      <c r="E78" s="26" t="s">
        <v>8</v>
      </c>
    </row>
    <row r="80" spans="1:7">
      <c r="A80" s="4">
        <v>54</v>
      </c>
      <c r="B80" s="13" t="s">
        <v>100</v>
      </c>
      <c r="C80" s="4">
        <v>2006</v>
      </c>
      <c r="D80" s="14" t="s">
        <v>18</v>
      </c>
      <c r="E80" s="14" t="s">
        <v>89</v>
      </c>
      <c r="F80">
        <f>SUM('Wyniki 1 seria'!L80,'Wyniki 2 seria'!L80)</f>
        <v>110.19999999999999</v>
      </c>
      <c r="G80">
        <v>50</v>
      </c>
    </row>
    <row r="82" spans="1:7">
      <c r="A82" s="5" t="s">
        <v>98</v>
      </c>
      <c r="C82" s="20" t="s">
        <v>68</v>
      </c>
    </row>
    <row r="83" spans="1:7">
      <c r="A83" s="26" t="s">
        <v>4</v>
      </c>
      <c r="B83" s="26" t="s">
        <v>5</v>
      </c>
      <c r="C83" s="26" t="s">
        <v>161</v>
      </c>
      <c r="D83" s="26" t="s">
        <v>7</v>
      </c>
      <c r="E83" s="26" t="s">
        <v>8</v>
      </c>
    </row>
    <row r="85" spans="1:7">
      <c r="A85" s="12">
        <v>55</v>
      </c>
      <c r="B85" s="13" t="s">
        <v>99</v>
      </c>
      <c r="C85" s="4">
        <v>2003</v>
      </c>
      <c r="D85" s="14" t="s">
        <v>16</v>
      </c>
      <c r="F85">
        <f>SUM('Wyniki 1 seria'!L85,'Wyniki 2 seria'!L85)</f>
        <v>171.7</v>
      </c>
      <c r="G85">
        <v>50</v>
      </c>
    </row>
    <row r="87" spans="1:7">
      <c r="A87" s="5" t="s">
        <v>102</v>
      </c>
      <c r="B87" s="5"/>
      <c r="C87" s="5" t="s">
        <v>103</v>
      </c>
    </row>
    <row r="88" spans="1:7">
      <c r="A88" s="26" t="s">
        <v>4</v>
      </c>
      <c r="B88" s="26" t="s">
        <v>5</v>
      </c>
      <c r="C88" s="26" t="s">
        <v>161</v>
      </c>
      <c r="D88" s="26" t="s">
        <v>7</v>
      </c>
      <c r="E88" s="26" t="s">
        <v>8</v>
      </c>
    </row>
    <row r="90" spans="1:7">
      <c r="A90">
        <v>1</v>
      </c>
      <c r="B90" s="13" t="s">
        <v>119</v>
      </c>
      <c r="C90" s="4">
        <v>2003</v>
      </c>
      <c r="D90" s="14" t="s">
        <v>28</v>
      </c>
      <c r="E90" s="14" t="s">
        <v>29</v>
      </c>
      <c r="F90">
        <f>SUM('Wyniki 1 seria'!L103,'Wyniki 2 seria'!L103)</f>
        <v>205.9</v>
      </c>
      <c r="G90">
        <v>50</v>
      </c>
    </row>
    <row r="91" spans="1:7">
      <c r="A91">
        <v>2</v>
      </c>
      <c r="B91" s="13" t="s">
        <v>116</v>
      </c>
      <c r="C91" s="4">
        <v>2004</v>
      </c>
      <c r="D91" s="14" t="s">
        <v>28</v>
      </c>
      <c r="E91" s="14" t="s">
        <v>117</v>
      </c>
      <c r="F91">
        <f>SUM('Wyniki 1 seria'!L102,'Wyniki 2 seria'!L102)</f>
        <v>199.7</v>
      </c>
      <c r="G91">
        <v>45</v>
      </c>
    </row>
    <row r="92" spans="1:7">
      <c r="A92">
        <v>3</v>
      </c>
      <c r="B92" s="13" t="s">
        <v>120</v>
      </c>
      <c r="C92" s="4">
        <v>2003</v>
      </c>
      <c r="D92" s="14" t="s">
        <v>16</v>
      </c>
      <c r="F92">
        <f>SUM('Wyniki 1 seria'!L104,'Wyniki 2 seria'!L104)</f>
        <v>170</v>
      </c>
      <c r="G92">
        <v>40</v>
      </c>
    </row>
    <row r="93" spans="1:7">
      <c r="A93">
        <v>4</v>
      </c>
      <c r="B93" s="13" t="s">
        <v>115</v>
      </c>
      <c r="C93" s="4">
        <v>2003</v>
      </c>
      <c r="D93" s="14" t="s">
        <v>16</v>
      </c>
      <c r="F93">
        <f>SUM('Wyniki 1 seria'!L100,'Wyniki 2 seria'!L100)</f>
        <v>154.6</v>
      </c>
      <c r="G93">
        <v>36</v>
      </c>
    </row>
    <row r="94" spans="1:7">
      <c r="A94">
        <v>5</v>
      </c>
      <c r="B94" s="13" t="s">
        <v>97</v>
      </c>
      <c r="C94" s="4">
        <v>2003</v>
      </c>
      <c r="D94" s="14" t="s">
        <v>16</v>
      </c>
      <c r="F94">
        <f>SUM('Wyniki 1 seria'!L91,'Wyniki 2 seria'!L91)</f>
        <v>152.4</v>
      </c>
      <c r="G94">
        <v>32</v>
      </c>
    </row>
    <row r="95" spans="1:7">
      <c r="A95">
        <v>6</v>
      </c>
      <c r="B95" s="13" t="s">
        <v>107</v>
      </c>
      <c r="C95" s="4">
        <v>2003</v>
      </c>
      <c r="D95" s="14" t="s">
        <v>18</v>
      </c>
      <c r="E95" s="14" t="s">
        <v>19</v>
      </c>
      <c r="F95">
        <f>SUM('Wyniki 1 seria'!L94,'Wyniki 2 seria'!L94)</f>
        <v>142.60000000000002</v>
      </c>
      <c r="G95">
        <v>29</v>
      </c>
    </row>
    <row r="96" spans="1:7">
      <c r="A96">
        <v>7</v>
      </c>
      <c r="B96" s="13" t="s">
        <v>109</v>
      </c>
      <c r="C96" s="4">
        <v>2003</v>
      </c>
      <c r="D96" s="14" t="s">
        <v>110</v>
      </c>
      <c r="F96">
        <f>SUM('Wyniki 1 seria'!L96,'Wyniki 2 seria'!L96)</f>
        <v>138.5</v>
      </c>
      <c r="G96">
        <v>26</v>
      </c>
    </row>
    <row r="97" spans="1:7">
      <c r="A97">
        <v>8</v>
      </c>
      <c r="B97" s="13" t="s">
        <v>113</v>
      </c>
      <c r="C97" s="4">
        <v>2004</v>
      </c>
      <c r="D97" s="14" t="s">
        <v>16</v>
      </c>
      <c r="F97">
        <f>SUM('Wyniki 1 seria'!L97,'Wyniki 2 seria'!L97)</f>
        <v>137</v>
      </c>
      <c r="G97">
        <v>24</v>
      </c>
    </row>
    <row r="98" spans="1:7">
      <c r="A98">
        <v>9</v>
      </c>
      <c r="B98" s="13" t="s">
        <v>105</v>
      </c>
      <c r="C98" s="4">
        <v>2004</v>
      </c>
      <c r="D98" s="14" t="s">
        <v>28</v>
      </c>
      <c r="E98" s="21" t="s">
        <v>74</v>
      </c>
      <c r="F98">
        <f>SUM('Wyniki 1 seria'!L93,'Wyniki 2 seria'!L93)</f>
        <v>135.5</v>
      </c>
      <c r="G98">
        <v>22</v>
      </c>
    </row>
    <row r="99" spans="1:7">
      <c r="A99">
        <v>10</v>
      </c>
      <c r="B99" s="13" t="s">
        <v>106</v>
      </c>
      <c r="C99" s="4">
        <v>2004</v>
      </c>
      <c r="D99" s="14" t="s">
        <v>13</v>
      </c>
      <c r="E99" s="4"/>
      <c r="F99">
        <f>SUM('Wyniki 1 seria'!L92,'Wyniki 2 seria'!L92)</f>
        <v>126.1</v>
      </c>
      <c r="G99">
        <v>21</v>
      </c>
    </row>
    <row r="100" spans="1:7">
      <c r="A100">
        <v>11</v>
      </c>
      <c r="B100" s="13" t="s">
        <v>108</v>
      </c>
      <c r="C100" s="4">
        <v>2003</v>
      </c>
      <c r="D100" s="14" t="s">
        <v>13</v>
      </c>
      <c r="E100" s="14" t="s">
        <v>14</v>
      </c>
      <c r="F100">
        <f>SUM('Wyniki 1 seria'!L95,'Wyniki 2 seria'!L95)</f>
        <v>124.4</v>
      </c>
      <c r="G100">
        <v>20</v>
      </c>
    </row>
    <row r="101" spans="1:7">
      <c r="A101">
        <v>12</v>
      </c>
      <c r="B101" s="13" t="s">
        <v>114</v>
      </c>
      <c r="C101" s="4">
        <v>2003</v>
      </c>
      <c r="D101" s="14" t="s">
        <v>16</v>
      </c>
      <c r="F101">
        <f>SUM('Wyniki 1 seria'!L98,'Wyniki 2 seria'!L98)</f>
        <v>112.80000000000001</v>
      </c>
      <c r="G101">
        <v>19</v>
      </c>
    </row>
    <row r="102" spans="1:7">
      <c r="B102" s="21" t="s">
        <v>104</v>
      </c>
      <c r="C102" s="22">
        <v>2004</v>
      </c>
      <c r="D102" s="14" t="s">
        <v>18</v>
      </c>
      <c r="E102" s="21" t="s">
        <v>74</v>
      </c>
      <c r="F102" t="s">
        <v>190</v>
      </c>
    </row>
    <row r="103" spans="1:7">
      <c r="B103" s="13" t="s">
        <v>111</v>
      </c>
      <c r="C103" s="4">
        <v>2003</v>
      </c>
      <c r="D103" s="14" t="s">
        <v>35</v>
      </c>
      <c r="E103" s="14" t="s">
        <v>112</v>
      </c>
      <c r="F103" t="s">
        <v>190</v>
      </c>
    </row>
    <row r="104" spans="1:7">
      <c r="B104" s="13" t="s">
        <v>118</v>
      </c>
      <c r="C104" s="4">
        <v>2003</v>
      </c>
      <c r="D104" s="14" t="s">
        <v>110</v>
      </c>
      <c r="E104" s="4"/>
      <c r="F104" t="s">
        <v>190</v>
      </c>
    </row>
    <row r="106" spans="1:7">
      <c r="A106" s="5" t="s">
        <v>170</v>
      </c>
    </row>
    <row r="107" spans="1:7">
      <c r="A107" s="26" t="s">
        <v>4</v>
      </c>
      <c r="B107" s="26" t="s">
        <v>5</v>
      </c>
      <c r="C107" s="26" t="s">
        <v>161</v>
      </c>
      <c r="D107" s="26" t="s">
        <v>7</v>
      </c>
      <c r="E107" s="26" t="s">
        <v>8</v>
      </c>
    </row>
    <row r="109" spans="1:7">
      <c r="A109">
        <v>1</v>
      </c>
      <c r="B109" s="24" t="s">
        <v>125</v>
      </c>
      <c r="C109" s="4">
        <v>2000</v>
      </c>
      <c r="D109" s="14" t="s">
        <v>16</v>
      </c>
      <c r="F109">
        <f>SUM('Wyniki 1 seria'!L109,'Wyniki 2 seria'!L109)</f>
        <v>199.3</v>
      </c>
    </row>
    <row r="110" spans="1:7">
      <c r="A110">
        <v>2</v>
      </c>
      <c r="B110" s="24" t="s">
        <v>126</v>
      </c>
      <c r="C110" s="25">
        <v>1997</v>
      </c>
      <c r="D110" s="14" t="s">
        <v>13</v>
      </c>
      <c r="F110">
        <f>SUM('Wyniki 1 seria'!L110,'Wyniki 2 seria'!L110)</f>
        <v>187.7</v>
      </c>
    </row>
    <row r="112" spans="1:7">
      <c r="A112" s="5" t="s">
        <v>121</v>
      </c>
      <c r="C112" s="5" t="s">
        <v>103</v>
      </c>
    </row>
    <row r="113" spans="1:7">
      <c r="A113" s="26" t="s">
        <v>4</v>
      </c>
      <c r="B113" s="26" t="s">
        <v>5</v>
      </c>
      <c r="C113" s="26" t="s">
        <v>161</v>
      </c>
      <c r="D113" s="26" t="s">
        <v>7</v>
      </c>
      <c r="E113" s="26" t="s">
        <v>8</v>
      </c>
    </row>
    <row r="115" spans="1:7">
      <c r="A115">
        <v>1</v>
      </c>
      <c r="B115" s="13" t="s">
        <v>124</v>
      </c>
      <c r="C115" s="4">
        <v>2001</v>
      </c>
      <c r="D115" s="14" t="s">
        <v>16</v>
      </c>
      <c r="F115">
        <f>SUM('Wyniki 1 seria'!L115,'Wyniki 2 seria'!L115)</f>
        <v>205.3</v>
      </c>
      <c r="G115">
        <v>50</v>
      </c>
    </row>
    <row r="116" spans="1:7">
      <c r="A116">
        <v>2</v>
      </c>
      <c r="B116" s="13" t="s">
        <v>122</v>
      </c>
      <c r="C116" s="4">
        <v>2002</v>
      </c>
      <c r="D116" s="14" t="s">
        <v>16</v>
      </c>
      <c r="E116" s="23"/>
      <c r="F116">
        <f>SUM('Wyniki 1 seria'!L117,'Wyniki 2 seria'!L117)</f>
        <v>107.2</v>
      </c>
      <c r="G116">
        <v>45</v>
      </c>
    </row>
    <row r="117" spans="1:7">
      <c r="A117">
        <v>3</v>
      </c>
      <c r="B117" s="13" t="s">
        <v>123</v>
      </c>
      <c r="C117" s="4">
        <v>2002</v>
      </c>
      <c r="D117" s="14" t="s">
        <v>16</v>
      </c>
      <c r="E117" s="23"/>
      <c r="F117">
        <f>SUM('Wyniki 1 seria'!L116,'Wyniki 2 seria'!L116)</f>
        <v>85.100000000000009</v>
      </c>
      <c r="G117">
        <v>40</v>
      </c>
    </row>
    <row r="119" spans="1:7">
      <c r="A119" s="5" t="s">
        <v>127</v>
      </c>
      <c r="C119" s="5" t="s">
        <v>103</v>
      </c>
    </row>
    <row r="120" spans="1:7">
      <c r="A120" s="26" t="s">
        <v>4</v>
      </c>
      <c r="B120" s="26" t="s">
        <v>5</v>
      </c>
      <c r="C120" s="26" t="s">
        <v>161</v>
      </c>
      <c r="D120" s="26" t="s">
        <v>7</v>
      </c>
      <c r="E120" s="26" t="s">
        <v>8</v>
      </c>
    </row>
    <row r="122" spans="1:7">
      <c r="A122">
        <v>1</v>
      </c>
      <c r="B122" s="13" t="s">
        <v>128</v>
      </c>
      <c r="C122" s="4">
        <v>2002</v>
      </c>
      <c r="D122" s="14" t="s">
        <v>28</v>
      </c>
      <c r="E122" s="14" t="s">
        <v>129</v>
      </c>
      <c r="F122">
        <f>SUM('Wyniki 1 seria'!L140,'Wyniki 2 seria'!L140)</f>
        <v>221.4</v>
      </c>
      <c r="G122">
        <v>50</v>
      </c>
    </row>
    <row r="123" spans="1:7">
      <c r="A123">
        <v>2</v>
      </c>
      <c r="B123" s="13" t="s">
        <v>138</v>
      </c>
      <c r="C123" s="4">
        <v>2002</v>
      </c>
      <c r="D123" s="14" t="s">
        <v>28</v>
      </c>
      <c r="E123" s="14" t="s">
        <v>134</v>
      </c>
      <c r="F123">
        <f>SUM('Wyniki 1 seria'!L132,'Wyniki 2 seria'!L132)</f>
        <v>214.3</v>
      </c>
      <c r="G123">
        <v>45</v>
      </c>
    </row>
    <row r="124" spans="1:7">
      <c r="A124">
        <v>3</v>
      </c>
      <c r="B124" t="s">
        <v>140</v>
      </c>
      <c r="C124">
        <v>2001</v>
      </c>
      <c r="D124" t="s">
        <v>13</v>
      </c>
      <c r="E124" t="s">
        <v>141</v>
      </c>
      <c r="F124">
        <f>SUM('Wyniki 1 seria'!L130,'Wyniki 2 seria'!L130)</f>
        <v>210.1</v>
      </c>
      <c r="G124">
        <v>40</v>
      </c>
    </row>
    <row r="125" spans="1:7">
      <c r="A125">
        <v>4</v>
      </c>
      <c r="B125" s="13" t="s">
        <v>131</v>
      </c>
      <c r="C125" s="4">
        <v>2001</v>
      </c>
      <c r="D125" s="14" t="s">
        <v>110</v>
      </c>
      <c r="F125">
        <f>SUM('Wyniki 1 seria'!L138,'Wyniki 2 seria'!L138)</f>
        <v>206.8</v>
      </c>
      <c r="G125">
        <v>36</v>
      </c>
    </row>
    <row r="126" spans="1:7">
      <c r="A126">
        <v>5</v>
      </c>
      <c r="B126" s="13" t="s">
        <v>130</v>
      </c>
      <c r="C126" s="4">
        <v>2001</v>
      </c>
      <c r="D126" s="14" t="s">
        <v>16</v>
      </c>
      <c r="E126" s="4"/>
      <c r="F126">
        <f>SUM('Wyniki 1 seria'!L139,'Wyniki 2 seria'!L139)</f>
        <v>204.9</v>
      </c>
      <c r="G126">
        <v>32</v>
      </c>
    </row>
    <row r="127" spans="1:7">
      <c r="A127">
        <v>6</v>
      </c>
      <c r="B127" s="13" t="s">
        <v>136</v>
      </c>
      <c r="C127" s="4">
        <v>2002</v>
      </c>
      <c r="D127" s="14" t="s">
        <v>110</v>
      </c>
      <c r="F127">
        <f>SUM('Wyniki 1 seria'!L134,'Wyniki 2 seria'!L134)</f>
        <v>199.9</v>
      </c>
      <c r="G127">
        <v>29</v>
      </c>
    </row>
    <row r="128" spans="1:7">
      <c r="A128">
        <v>7</v>
      </c>
      <c r="B128" s="13" t="s">
        <v>132</v>
      </c>
      <c r="C128" s="4">
        <v>2001</v>
      </c>
      <c r="D128" s="14" t="s">
        <v>16</v>
      </c>
      <c r="E128" s="32"/>
      <c r="F128">
        <f>SUM('Wyniki 1 seria'!L137,'Wyniki 2 seria'!L137)</f>
        <v>193.9</v>
      </c>
      <c r="G128">
        <v>26</v>
      </c>
    </row>
    <row r="129" spans="1:7">
      <c r="A129">
        <v>8</v>
      </c>
      <c r="B129" s="13" t="s">
        <v>133</v>
      </c>
      <c r="C129" s="4">
        <v>2001</v>
      </c>
      <c r="D129" s="14" t="s">
        <v>13</v>
      </c>
      <c r="E129" s="14" t="s">
        <v>134</v>
      </c>
      <c r="F129">
        <f>SUM('Wyniki 1 seria'!L136,'Wyniki 2 seria'!L136)</f>
        <v>192.7</v>
      </c>
      <c r="G129">
        <v>24</v>
      </c>
    </row>
    <row r="130" spans="1:7">
      <c r="A130">
        <v>9</v>
      </c>
      <c r="B130" s="13" t="s">
        <v>135</v>
      </c>
      <c r="C130" s="4">
        <v>2002</v>
      </c>
      <c r="D130" s="14" t="s">
        <v>35</v>
      </c>
      <c r="E130" s="14" t="s">
        <v>134</v>
      </c>
      <c r="F130">
        <f>SUM('Wyniki 1 seria'!L135,'Wyniki 2 seria'!L135)</f>
        <v>189.1</v>
      </c>
      <c r="G130">
        <v>22</v>
      </c>
    </row>
    <row r="131" spans="1:7">
      <c r="A131">
        <v>10</v>
      </c>
      <c r="B131" s="13" t="s">
        <v>137</v>
      </c>
      <c r="C131" s="4">
        <v>2002</v>
      </c>
      <c r="D131" s="14" t="s">
        <v>28</v>
      </c>
      <c r="E131" s="14" t="s">
        <v>134</v>
      </c>
      <c r="F131">
        <f>SUM('Wyniki 1 seria'!L133,'Wyniki 2 seria'!L133)</f>
        <v>187.7</v>
      </c>
      <c r="G131">
        <v>21</v>
      </c>
    </row>
    <row r="132" spans="1:7">
      <c r="A132">
        <v>11</v>
      </c>
      <c r="B132" s="13" t="s">
        <v>145</v>
      </c>
      <c r="C132" s="4">
        <v>2002</v>
      </c>
      <c r="D132" s="14" t="s">
        <v>16</v>
      </c>
      <c r="F132">
        <f>SUM('Wyniki 1 seria'!L125,'Wyniki 2 seria'!L125)</f>
        <v>181.3</v>
      </c>
      <c r="G132">
        <v>20</v>
      </c>
    </row>
    <row r="133" spans="1:7">
      <c r="A133">
        <v>12</v>
      </c>
      <c r="B133" s="13" t="s">
        <v>147</v>
      </c>
      <c r="C133" s="4">
        <v>2002</v>
      </c>
      <c r="D133" s="14" t="s">
        <v>16</v>
      </c>
      <c r="F133">
        <f>SUM('Wyniki 1 seria'!L124,'Wyniki 2 seria'!L124)</f>
        <v>168.4</v>
      </c>
      <c r="G133">
        <v>19</v>
      </c>
    </row>
    <row r="134" spans="1:7">
      <c r="A134">
        <v>13</v>
      </c>
      <c r="B134" s="13" t="s">
        <v>139</v>
      </c>
      <c r="C134" s="4">
        <v>2002</v>
      </c>
      <c r="D134" s="14" t="s">
        <v>16</v>
      </c>
      <c r="F134">
        <f>SUM('Wyniki 1 seria'!L131,'Wyniki 2 seria'!L131)</f>
        <v>165.60000000000002</v>
      </c>
      <c r="G134">
        <v>18</v>
      </c>
    </row>
    <row r="135" spans="1:7">
      <c r="A135">
        <v>14</v>
      </c>
      <c r="B135" s="13" t="s">
        <v>143</v>
      </c>
      <c r="C135" s="4">
        <v>2001</v>
      </c>
      <c r="D135" s="14" t="s">
        <v>16</v>
      </c>
      <c r="F135">
        <f>SUM('Wyniki 1 seria'!L128,'Wyniki 2 seria'!L128)</f>
        <v>158.19999999999999</v>
      </c>
      <c r="G135">
        <v>17</v>
      </c>
    </row>
    <row r="136" spans="1:7">
      <c r="A136">
        <v>15</v>
      </c>
      <c r="B136" s="13" t="s">
        <v>146</v>
      </c>
      <c r="C136" s="4">
        <v>2002</v>
      </c>
      <c r="D136" s="14" t="s">
        <v>35</v>
      </c>
      <c r="E136" s="14" t="s">
        <v>134</v>
      </c>
      <c r="F136">
        <f>SUM('Wyniki 1 seria'!L126,'Wyniki 2 seria'!L126)</f>
        <v>148.19999999999999</v>
      </c>
      <c r="G136">
        <v>16</v>
      </c>
    </row>
    <row r="137" spans="1:7">
      <c r="A137">
        <v>16</v>
      </c>
      <c r="B137" s="13" t="s">
        <v>148</v>
      </c>
      <c r="C137" s="4">
        <v>2002</v>
      </c>
      <c r="D137" s="14" t="s">
        <v>35</v>
      </c>
      <c r="E137" s="14" t="s">
        <v>134</v>
      </c>
      <c r="F137">
        <f>SUM('Wyniki 1 seria'!L123,'Wyniki 2 seria'!L123)</f>
        <v>144.69999999999999</v>
      </c>
      <c r="G137">
        <v>15</v>
      </c>
    </row>
    <row r="138" spans="1:7">
      <c r="A138">
        <v>17</v>
      </c>
      <c r="B138" s="14" t="s">
        <v>142</v>
      </c>
      <c r="C138" s="4">
        <v>2002</v>
      </c>
      <c r="D138" s="14" t="s">
        <v>28</v>
      </c>
      <c r="E138" s="14" t="s">
        <v>134</v>
      </c>
      <c r="F138">
        <f>SUM('Wyniki 1 seria'!L129,'Wyniki 2 seria'!L129)</f>
        <v>143.5</v>
      </c>
      <c r="G138">
        <v>14</v>
      </c>
    </row>
    <row r="139" spans="1:7">
      <c r="B139" t="s">
        <v>149</v>
      </c>
      <c r="C139">
        <v>2001</v>
      </c>
      <c r="D139" t="s">
        <v>16</v>
      </c>
      <c r="E139" s="14" t="s">
        <v>134</v>
      </c>
      <c r="F139" t="s">
        <v>190</v>
      </c>
    </row>
    <row r="140" spans="1:7">
      <c r="B140" s="13" t="s">
        <v>144</v>
      </c>
      <c r="C140" s="4">
        <v>2001</v>
      </c>
      <c r="D140" s="14" t="s">
        <v>16</v>
      </c>
      <c r="E140" s="4"/>
      <c r="F140" t="s">
        <v>190</v>
      </c>
    </row>
  </sheetData>
  <mergeCells count="2">
    <mergeCell ref="B1:D1"/>
    <mergeCell ref="B2:D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topLeftCell="A54" workbookViewId="0">
      <selection activeCell="J58" sqref="J58:J74"/>
    </sheetView>
  </sheetViews>
  <sheetFormatPr defaultRowHeight="15"/>
  <cols>
    <col min="1" max="1" width="4.85546875" customWidth="1"/>
    <col min="2" max="2" width="19.7109375" customWidth="1"/>
    <col min="3" max="3" width="6.7109375" customWidth="1"/>
    <col min="4" max="4" width="14.5703125" customWidth="1"/>
    <col min="5" max="5" width="14.140625" customWidth="1"/>
  </cols>
  <sheetData>
    <row r="1" spans="1:13">
      <c r="B1" s="5" t="s">
        <v>152</v>
      </c>
    </row>
    <row r="2" spans="1:13">
      <c r="L2" t="s">
        <v>181</v>
      </c>
      <c r="M2">
        <v>1.9354830000000001</v>
      </c>
    </row>
    <row r="3" spans="1:13">
      <c r="B3" t="s">
        <v>175</v>
      </c>
      <c r="L3" t="s">
        <v>182</v>
      </c>
      <c r="M3">
        <v>2.4</v>
      </c>
    </row>
    <row r="4" spans="1:13">
      <c r="L4" t="s">
        <v>183</v>
      </c>
      <c r="M4">
        <v>2.7272720000000001</v>
      </c>
    </row>
    <row r="5" spans="1:13">
      <c r="B5" t="s">
        <v>180</v>
      </c>
      <c r="L5" t="s">
        <v>184</v>
      </c>
      <c r="M5">
        <v>3.1578940000000002</v>
      </c>
    </row>
    <row r="7" spans="1:13">
      <c r="A7" s="7" t="s">
        <v>67</v>
      </c>
      <c r="B7" s="5"/>
      <c r="C7" s="20"/>
      <c r="D7" s="26"/>
      <c r="H7" t="s">
        <v>176</v>
      </c>
    </row>
    <row r="8" spans="1:13">
      <c r="A8" s="26" t="s">
        <v>4</v>
      </c>
      <c r="B8" s="26" t="s">
        <v>5</v>
      </c>
      <c r="C8" s="26" t="s">
        <v>161</v>
      </c>
      <c r="D8" s="26" t="s">
        <v>7</v>
      </c>
      <c r="E8" s="26" t="s">
        <v>8</v>
      </c>
      <c r="F8" s="26" t="s">
        <v>168</v>
      </c>
      <c r="G8" s="26" t="s">
        <v>177</v>
      </c>
      <c r="H8" s="26" t="s">
        <v>178</v>
      </c>
      <c r="I8" s="26" t="s">
        <v>179</v>
      </c>
      <c r="J8" s="26" t="s">
        <v>179</v>
      </c>
    </row>
    <row r="10" spans="1:13">
      <c r="B10" s="13" t="s">
        <v>69</v>
      </c>
      <c r="C10" s="4">
        <v>2006</v>
      </c>
      <c r="D10" s="14" t="s">
        <v>28</v>
      </c>
      <c r="E10" s="14" t="s">
        <v>57</v>
      </c>
      <c r="F10" s="29">
        <f>'Wyniki 1 seria'!L75</f>
        <v>101.7</v>
      </c>
      <c r="G10">
        <f>F10-F10</f>
        <v>0</v>
      </c>
      <c r="H10">
        <f t="shared" ref="H10:H25" si="0">1.935483*G10</f>
        <v>0</v>
      </c>
      <c r="J10" s="31">
        <v>0</v>
      </c>
    </row>
    <row r="11" spans="1:13">
      <c r="B11" s="13" t="s">
        <v>71</v>
      </c>
      <c r="C11" s="4">
        <v>2006</v>
      </c>
      <c r="D11" s="14" t="s">
        <v>28</v>
      </c>
      <c r="E11" s="14" t="s">
        <v>19</v>
      </c>
      <c r="F11" s="29">
        <f>'Wyniki 1 seria'!L73</f>
        <v>96.6</v>
      </c>
      <c r="G11">
        <f>F10-F11</f>
        <v>5.1000000000000085</v>
      </c>
      <c r="H11">
        <f t="shared" si="0"/>
        <v>9.8709633000000174</v>
      </c>
      <c r="I11" s="30">
        <f t="shared" ref="I11:I31" si="1">H11</f>
        <v>9.8709633000000174</v>
      </c>
      <c r="J11" s="31">
        <v>1.1574074074074073E-4</v>
      </c>
    </row>
    <row r="12" spans="1:13">
      <c r="B12" s="13" t="s">
        <v>72</v>
      </c>
      <c r="C12" s="4">
        <v>2006</v>
      </c>
      <c r="D12" s="14" t="s">
        <v>16</v>
      </c>
      <c r="F12" s="29">
        <f>'Wyniki 1 seria'!L72</f>
        <v>94.8</v>
      </c>
      <c r="G12">
        <f>F10-F12</f>
        <v>6.9000000000000057</v>
      </c>
      <c r="H12">
        <f t="shared" si="0"/>
        <v>13.354832700000012</v>
      </c>
      <c r="I12" s="30">
        <f t="shared" si="1"/>
        <v>13.354832700000012</v>
      </c>
      <c r="J12" s="31">
        <v>1.5046296296296297E-4</v>
      </c>
    </row>
    <row r="13" spans="1:13">
      <c r="B13" s="13" t="s">
        <v>73</v>
      </c>
      <c r="C13" s="4">
        <v>2005</v>
      </c>
      <c r="D13" s="14" t="s">
        <v>35</v>
      </c>
      <c r="E13" s="21" t="s">
        <v>74</v>
      </c>
      <c r="F13" s="29">
        <f>'Wyniki 1 seria'!L71</f>
        <v>94.3</v>
      </c>
      <c r="G13">
        <f>F10-F13</f>
        <v>7.4000000000000057</v>
      </c>
      <c r="H13">
        <f t="shared" si="0"/>
        <v>14.322574200000011</v>
      </c>
      <c r="I13" s="30">
        <f t="shared" si="1"/>
        <v>14.322574200000011</v>
      </c>
      <c r="J13" s="31">
        <v>1.6203703703703703E-4</v>
      </c>
    </row>
    <row r="14" spans="1:13">
      <c r="B14" s="13" t="s">
        <v>77</v>
      </c>
      <c r="C14" s="4">
        <v>2005</v>
      </c>
      <c r="D14" s="14" t="s">
        <v>16</v>
      </c>
      <c r="F14" s="29">
        <f>'Wyniki 1 seria'!L68</f>
        <v>92.8</v>
      </c>
      <c r="G14">
        <f>F10-F14</f>
        <v>8.9000000000000057</v>
      </c>
      <c r="H14">
        <f t="shared" si="0"/>
        <v>17.225798700000013</v>
      </c>
      <c r="I14" s="30">
        <f t="shared" si="1"/>
        <v>17.225798700000013</v>
      </c>
      <c r="J14" s="31">
        <v>1.9675925925925926E-4</v>
      </c>
    </row>
    <row r="15" spans="1:13">
      <c r="B15" s="13" t="s">
        <v>83</v>
      </c>
      <c r="C15" s="4">
        <v>2006</v>
      </c>
      <c r="D15" s="14" t="s">
        <v>84</v>
      </c>
      <c r="F15" s="29">
        <f>'Wyniki 1 seria'!L64</f>
        <v>91.8</v>
      </c>
      <c r="G15">
        <f>F10-F15</f>
        <v>9.9000000000000057</v>
      </c>
      <c r="H15">
        <f t="shared" si="0"/>
        <v>19.161281700000011</v>
      </c>
      <c r="I15" s="30">
        <f t="shared" si="1"/>
        <v>19.161281700000011</v>
      </c>
      <c r="J15" s="31">
        <v>2.199074074074074E-4</v>
      </c>
    </row>
    <row r="16" spans="1:13">
      <c r="B16" s="13" t="s">
        <v>70</v>
      </c>
      <c r="C16" s="4">
        <v>2005</v>
      </c>
      <c r="D16" s="14" t="s">
        <v>16</v>
      </c>
      <c r="E16" s="4"/>
      <c r="F16" s="29">
        <f>'Wyniki 1 seria'!L74</f>
        <v>90.7</v>
      </c>
      <c r="G16">
        <f>F10-F16</f>
        <v>11</v>
      </c>
      <c r="H16">
        <f t="shared" si="0"/>
        <v>21.290313000000001</v>
      </c>
      <c r="I16" s="30">
        <f t="shared" si="1"/>
        <v>21.290313000000001</v>
      </c>
      <c r="J16" s="31">
        <v>2.4305555555555552E-4</v>
      </c>
    </row>
    <row r="17" spans="2:10">
      <c r="B17" s="13" t="s">
        <v>75</v>
      </c>
      <c r="C17" s="4">
        <v>2005</v>
      </c>
      <c r="D17" s="14" t="s">
        <v>13</v>
      </c>
      <c r="E17" s="14" t="s">
        <v>14</v>
      </c>
      <c r="F17" s="29">
        <f>'Wyniki 1 seria'!L70</f>
        <v>89.5</v>
      </c>
      <c r="G17">
        <f>F10-F17</f>
        <v>12.200000000000003</v>
      </c>
      <c r="H17">
        <f t="shared" si="0"/>
        <v>23.612892600000006</v>
      </c>
      <c r="I17" s="30">
        <f t="shared" si="1"/>
        <v>23.612892600000006</v>
      </c>
      <c r="J17" s="31">
        <v>2.7777777777777778E-4</v>
      </c>
    </row>
    <row r="18" spans="2:10">
      <c r="B18" s="13" t="s">
        <v>76</v>
      </c>
      <c r="C18" s="4">
        <v>2005</v>
      </c>
      <c r="D18" s="14" t="s">
        <v>35</v>
      </c>
      <c r="E18" s="21" t="s">
        <v>74</v>
      </c>
      <c r="F18" s="29">
        <f>'Wyniki 1 seria'!L69</f>
        <v>87.9</v>
      </c>
      <c r="G18">
        <f>F10-F18</f>
        <v>13.799999999999997</v>
      </c>
      <c r="H18">
        <f t="shared" si="0"/>
        <v>26.709665399999995</v>
      </c>
      <c r="I18" s="30">
        <f t="shared" si="1"/>
        <v>26.709665399999995</v>
      </c>
      <c r="J18" s="31">
        <v>3.1250000000000001E-4</v>
      </c>
    </row>
    <row r="19" spans="2:10">
      <c r="B19" s="13" t="s">
        <v>81</v>
      </c>
      <c r="C19" s="4">
        <v>2005</v>
      </c>
      <c r="D19" s="14" t="s">
        <v>28</v>
      </c>
      <c r="E19" s="14" t="s">
        <v>82</v>
      </c>
      <c r="F19" s="29">
        <f>'Wyniki 1 seria'!L65</f>
        <v>86.4</v>
      </c>
      <c r="G19">
        <f>F10-F19</f>
        <v>15.299999999999997</v>
      </c>
      <c r="H19">
        <f t="shared" si="0"/>
        <v>29.612889899999995</v>
      </c>
      <c r="I19" s="30">
        <f t="shared" si="1"/>
        <v>29.612889899999995</v>
      </c>
      <c r="J19" s="31">
        <v>3.4722222222222224E-4</v>
      </c>
    </row>
    <row r="20" spans="2:10">
      <c r="B20" s="13" t="s">
        <v>80</v>
      </c>
      <c r="C20" s="4">
        <v>2006</v>
      </c>
      <c r="D20" s="14" t="s">
        <v>16</v>
      </c>
      <c r="F20" s="29">
        <f>'Wyniki 1 seria'!L66</f>
        <v>84.3</v>
      </c>
      <c r="G20">
        <f>F10-F20</f>
        <v>17.400000000000006</v>
      </c>
      <c r="H20">
        <f t="shared" si="0"/>
        <v>33.677404200000012</v>
      </c>
      <c r="I20" s="30">
        <f t="shared" si="1"/>
        <v>33.677404200000012</v>
      </c>
      <c r="J20" s="31">
        <v>3.9351851851851852E-4</v>
      </c>
    </row>
    <row r="21" spans="2:10">
      <c r="B21" s="13" t="s">
        <v>78</v>
      </c>
      <c r="C21" s="4">
        <v>2005</v>
      </c>
      <c r="D21" s="14" t="s">
        <v>18</v>
      </c>
      <c r="E21" s="14" t="s">
        <v>79</v>
      </c>
      <c r="F21" s="29">
        <f>'Wyniki 1 seria'!L67</f>
        <v>80</v>
      </c>
      <c r="G21">
        <f>F10-F21</f>
        <v>21.700000000000003</v>
      </c>
      <c r="H21">
        <f t="shared" si="0"/>
        <v>41.999981100000007</v>
      </c>
      <c r="I21" s="30">
        <f t="shared" si="1"/>
        <v>41.999981100000007</v>
      </c>
      <c r="J21" s="31">
        <v>4.8611111111111104E-4</v>
      </c>
    </row>
    <row r="22" spans="2:10">
      <c r="B22" t="s">
        <v>88</v>
      </c>
      <c r="C22" s="32">
        <v>2005</v>
      </c>
      <c r="D22" s="14" t="s">
        <v>18</v>
      </c>
      <c r="E22" s="33" t="s">
        <v>89</v>
      </c>
      <c r="F22" s="29">
        <f>'Wyniki 1 seria'!L61</f>
        <v>75.2</v>
      </c>
      <c r="G22">
        <f>F10-F22</f>
        <v>26.5</v>
      </c>
      <c r="H22">
        <f t="shared" si="0"/>
        <v>51.290299500000003</v>
      </c>
      <c r="I22" s="30">
        <f t="shared" si="1"/>
        <v>51.290299500000003</v>
      </c>
      <c r="J22" s="31">
        <v>5.9027777777777778E-4</v>
      </c>
    </row>
    <row r="23" spans="2:10">
      <c r="B23" s="13" t="s">
        <v>86</v>
      </c>
      <c r="C23" s="4">
        <v>2005</v>
      </c>
      <c r="D23" s="14" t="s">
        <v>18</v>
      </c>
      <c r="E23" s="14" t="s">
        <v>87</v>
      </c>
      <c r="F23" s="29">
        <f>'Wyniki 1 seria'!L62</f>
        <v>75.099999999999994</v>
      </c>
      <c r="G23">
        <f>F10-F23</f>
        <v>26.600000000000009</v>
      </c>
      <c r="H23">
        <f t="shared" si="0"/>
        <v>51.483847800000021</v>
      </c>
      <c r="I23" s="30">
        <f t="shared" si="1"/>
        <v>51.483847800000021</v>
      </c>
      <c r="J23" s="31">
        <v>5.9027777777777778E-4</v>
      </c>
    </row>
    <row r="24" spans="2:10">
      <c r="B24" s="13" t="s">
        <v>85</v>
      </c>
      <c r="C24" s="4">
        <v>2006</v>
      </c>
      <c r="D24" s="14" t="s">
        <v>84</v>
      </c>
      <c r="F24" s="29">
        <f>'Wyniki 1 seria'!L63</f>
        <v>68</v>
      </c>
      <c r="G24">
        <f>F10-F24</f>
        <v>33.700000000000003</v>
      </c>
      <c r="H24">
        <f t="shared" si="0"/>
        <v>65.225777100000002</v>
      </c>
      <c r="I24" s="30">
        <f t="shared" si="1"/>
        <v>65.225777100000002</v>
      </c>
      <c r="J24" s="31">
        <v>7.5231481481481471E-4</v>
      </c>
    </row>
    <row r="25" spans="2:10" ht="17.25" customHeight="1">
      <c r="B25" s="13" t="s">
        <v>90</v>
      </c>
      <c r="C25" s="4">
        <v>2005</v>
      </c>
      <c r="D25" s="14" t="s">
        <v>28</v>
      </c>
      <c r="E25" s="14" t="s">
        <v>82</v>
      </c>
      <c r="F25" s="29">
        <f>'Wyniki 1 seria'!L60</f>
        <v>67.8</v>
      </c>
      <c r="G25">
        <f>F10-F25</f>
        <v>33.900000000000006</v>
      </c>
      <c r="H25">
        <f t="shared" si="0"/>
        <v>65.612873700000009</v>
      </c>
      <c r="I25" s="30">
        <f t="shared" si="1"/>
        <v>65.612873700000009</v>
      </c>
      <c r="J25" s="31">
        <v>7.6388888888888893E-4</v>
      </c>
    </row>
    <row r="26" spans="2:10" ht="17.25" customHeight="1">
      <c r="B26" s="13" t="s">
        <v>100</v>
      </c>
      <c r="C26" s="4">
        <v>2006</v>
      </c>
      <c r="D26" s="14" t="s">
        <v>18</v>
      </c>
      <c r="E26" s="14" t="s">
        <v>89</v>
      </c>
      <c r="F26" s="29">
        <v>56</v>
      </c>
      <c r="G26">
        <f>F10-F26</f>
        <v>45.7</v>
      </c>
      <c r="H26">
        <f>M2*G26</f>
        <v>88.451573100000005</v>
      </c>
      <c r="I26" s="30">
        <f t="shared" si="1"/>
        <v>88.451573100000005</v>
      </c>
      <c r="J26" s="31">
        <v>1.0185185185185186E-3</v>
      </c>
    </row>
    <row r="27" spans="2:10">
      <c r="B27" s="13" t="s">
        <v>192</v>
      </c>
      <c r="C27" s="4">
        <v>2006</v>
      </c>
      <c r="D27" s="14" t="s">
        <v>28</v>
      </c>
      <c r="E27" s="14" t="s">
        <v>29</v>
      </c>
      <c r="F27" s="29">
        <f>'Wyniki 1 seria'!L58</f>
        <v>32.5</v>
      </c>
      <c r="G27">
        <f>F10-F27</f>
        <v>69.2</v>
      </c>
      <c r="H27">
        <f>1.935483*G27</f>
        <v>133.93542360000001</v>
      </c>
      <c r="I27" s="30">
        <f t="shared" si="1"/>
        <v>133.93542360000001</v>
      </c>
      <c r="J27" s="31">
        <v>1.5509259259259261E-3</v>
      </c>
    </row>
    <row r="28" spans="2:10">
      <c r="B28" t="s">
        <v>91</v>
      </c>
      <c r="C28" s="32">
        <v>2006</v>
      </c>
      <c r="D28" s="14" t="s">
        <v>18</v>
      </c>
      <c r="E28" t="s">
        <v>92</v>
      </c>
      <c r="F28" s="29">
        <f>'Wyniki 1 seria'!L55</f>
        <v>29.399999999999991</v>
      </c>
      <c r="G28">
        <f>F10-F28</f>
        <v>72.300000000000011</v>
      </c>
      <c r="H28">
        <f>1.935483*G28</f>
        <v>139.93542090000003</v>
      </c>
      <c r="I28" s="30">
        <f t="shared" si="1"/>
        <v>139.93542090000003</v>
      </c>
      <c r="J28" s="31">
        <v>1.6203703703703703E-3</v>
      </c>
    </row>
    <row r="29" spans="2:10">
      <c r="B29" s="13" t="s">
        <v>93</v>
      </c>
      <c r="C29" s="4">
        <v>2006</v>
      </c>
      <c r="D29" s="14" t="s">
        <v>28</v>
      </c>
      <c r="E29" t="s">
        <v>48</v>
      </c>
      <c r="F29" s="29" t="str">
        <f>'Wyniki 1 seria'!L56</f>
        <v>DNS</v>
      </c>
      <c r="G29" t="e">
        <f>F25-F29</f>
        <v>#VALUE!</v>
      </c>
      <c r="H29" t="e">
        <f>1.935483*G29</f>
        <v>#VALUE!</v>
      </c>
      <c r="I29" s="30" t="e">
        <f t="shared" si="1"/>
        <v>#VALUE!</v>
      </c>
      <c r="J29" s="31"/>
    </row>
    <row r="30" spans="2:10">
      <c r="B30" s="21" t="s">
        <v>97</v>
      </c>
      <c r="C30" s="22">
        <v>2005</v>
      </c>
      <c r="D30" s="14" t="s">
        <v>16</v>
      </c>
      <c r="F30" s="29" t="str">
        <f>'Wyniki 1 seria'!L59</f>
        <v>DNS</v>
      </c>
      <c r="G30" t="e">
        <f>F27-F29</f>
        <v>#VALUE!</v>
      </c>
      <c r="H30" t="e">
        <f>1.935483*G30</f>
        <v>#VALUE!</v>
      </c>
      <c r="I30" s="30" t="e">
        <f t="shared" si="1"/>
        <v>#VALUE!</v>
      </c>
      <c r="J30" s="31"/>
    </row>
    <row r="31" spans="2:10">
      <c r="B31" s="21" t="s">
        <v>94</v>
      </c>
      <c r="C31" s="22">
        <v>2005</v>
      </c>
      <c r="D31" s="14" t="s">
        <v>28</v>
      </c>
      <c r="E31" s="21" t="s">
        <v>95</v>
      </c>
      <c r="F31" s="29" t="str">
        <f>'Wyniki 1 seria'!L57</f>
        <v>DND</v>
      </c>
      <c r="G31" t="e">
        <f>F28-F29</f>
        <v>#VALUE!</v>
      </c>
      <c r="H31" t="e">
        <f>1.935483*G31</f>
        <v>#VALUE!</v>
      </c>
      <c r="I31" s="30" t="e">
        <f t="shared" si="1"/>
        <v>#VALUE!</v>
      </c>
      <c r="J31" s="31"/>
    </row>
    <row r="35" spans="1:10">
      <c r="A35" s="5" t="s">
        <v>102</v>
      </c>
      <c r="H35" t="s">
        <v>182</v>
      </c>
    </row>
    <row r="36" spans="1:10">
      <c r="A36" s="26" t="s">
        <v>4</v>
      </c>
      <c r="B36" s="26" t="s">
        <v>5</v>
      </c>
      <c r="C36" s="26" t="s">
        <v>161</v>
      </c>
      <c r="D36" s="26" t="s">
        <v>7</v>
      </c>
      <c r="E36" s="26" t="s">
        <v>8</v>
      </c>
      <c r="F36" s="26" t="s">
        <v>168</v>
      </c>
      <c r="G36" s="26" t="s">
        <v>177</v>
      </c>
      <c r="H36" s="26" t="s">
        <v>178</v>
      </c>
      <c r="I36" s="26" t="s">
        <v>179</v>
      </c>
      <c r="J36" s="26" t="s">
        <v>179</v>
      </c>
    </row>
    <row r="38" spans="1:10">
      <c r="B38" s="13" t="s">
        <v>119</v>
      </c>
      <c r="C38" s="4">
        <v>2003</v>
      </c>
      <c r="D38" s="14" t="s">
        <v>28</v>
      </c>
      <c r="E38" s="14" t="s">
        <v>29</v>
      </c>
      <c r="F38">
        <f>'Wyniki 1 seria'!L103</f>
        <v>99.7</v>
      </c>
      <c r="G38">
        <f>F38-F38</f>
        <v>0</v>
      </c>
      <c r="H38">
        <f>2.4*G38</f>
        <v>0</v>
      </c>
      <c r="J38" s="31">
        <v>0</v>
      </c>
    </row>
    <row r="39" spans="1:10">
      <c r="B39" s="13" t="s">
        <v>116</v>
      </c>
      <c r="C39" s="4">
        <v>2004</v>
      </c>
      <c r="D39" s="14" t="s">
        <v>28</v>
      </c>
      <c r="E39" s="14" t="s">
        <v>117</v>
      </c>
      <c r="F39">
        <f>'Wyniki 1 seria'!L102</f>
        <v>96.6</v>
      </c>
      <c r="G39">
        <f>F38-F39</f>
        <v>3.1000000000000085</v>
      </c>
      <c r="H39">
        <f t="shared" ref="H39:H52" si="2">2.4*G39</f>
        <v>7.4400000000000199</v>
      </c>
      <c r="I39" s="30">
        <f>H39</f>
        <v>7.4400000000000199</v>
      </c>
      <c r="J39" s="31">
        <v>8.1018518518518516E-5</v>
      </c>
    </row>
    <row r="40" spans="1:10">
      <c r="B40" s="13" t="s">
        <v>120</v>
      </c>
      <c r="C40" s="4">
        <v>2003</v>
      </c>
      <c r="D40" s="14" t="s">
        <v>16</v>
      </c>
      <c r="F40">
        <f>'Wyniki 1 seria'!L104</f>
        <v>83.8</v>
      </c>
      <c r="G40">
        <f>F38-F40</f>
        <v>15.900000000000006</v>
      </c>
      <c r="H40">
        <f t="shared" si="2"/>
        <v>38.160000000000011</v>
      </c>
      <c r="I40" s="30">
        <f t="shared" ref="I40:I52" si="3">H40</f>
        <v>38.160000000000011</v>
      </c>
      <c r="J40" s="31">
        <v>4.3981481481481481E-4</v>
      </c>
    </row>
    <row r="41" spans="1:10">
      <c r="B41" s="13" t="s">
        <v>115</v>
      </c>
      <c r="C41" s="4">
        <v>2003</v>
      </c>
      <c r="D41" s="14" t="s">
        <v>16</v>
      </c>
      <c r="F41">
        <f>'Wyniki 1 seria'!L100</f>
        <v>78.5</v>
      </c>
      <c r="G41">
        <f>F38-F41</f>
        <v>21.200000000000003</v>
      </c>
      <c r="H41">
        <f t="shared" si="2"/>
        <v>50.88</v>
      </c>
      <c r="I41" s="30">
        <f t="shared" si="3"/>
        <v>50.88</v>
      </c>
      <c r="J41" s="31">
        <v>5.9027777777777778E-4</v>
      </c>
    </row>
    <row r="42" spans="1:10">
      <c r="B42" s="13" t="s">
        <v>107</v>
      </c>
      <c r="C42" s="4">
        <v>2003</v>
      </c>
      <c r="D42" s="14" t="s">
        <v>18</v>
      </c>
      <c r="E42" s="14" t="s">
        <v>19</v>
      </c>
      <c r="F42">
        <f>'Wyniki 1 seria'!L94</f>
        <v>71.2</v>
      </c>
      <c r="G42">
        <f>F38-F42</f>
        <v>28.5</v>
      </c>
      <c r="H42">
        <f t="shared" si="2"/>
        <v>68.399999999999991</v>
      </c>
      <c r="I42" s="30">
        <f t="shared" si="3"/>
        <v>68.399999999999991</v>
      </c>
      <c r="J42" s="31">
        <v>7.8703703703703705E-4</v>
      </c>
    </row>
    <row r="43" spans="1:10">
      <c r="B43" s="13" t="s">
        <v>97</v>
      </c>
      <c r="C43" s="4">
        <v>2003</v>
      </c>
      <c r="D43" s="14" t="s">
        <v>16</v>
      </c>
      <c r="F43">
        <f>'Wyniki 1 seria'!L91</f>
        <v>70.2</v>
      </c>
      <c r="G43">
        <f>F38-F43</f>
        <v>29.5</v>
      </c>
      <c r="H43">
        <f t="shared" si="2"/>
        <v>70.8</v>
      </c>
      <c r="I43" s="30">
        <f t="shared" si="3"/>
        <v>70.8</v>
      </c>
      <c r="J43" s="31">
        <v>8.2175925925925917E-4</v>
      </c>
    </row>
    <row r="44" spans="1:10">
      <c r="B44" s="13" t="s">
        <v>109</v>
      </c>
      <c r="C44" s="4">
        <v>2003</v>
      </c>
      <c r="D44" s="14" t="s">
        <v>110</v>
      </c>
      <c r="F44">
        <f>'Wyniki 1 seria'!L96</f>
        <v>66.099999999999994</v>
      </c>
      <c r="G44">
        <f>F38-F44</f>
        <v>33.600000000000009</v>
      </c>
      <c r="H44">
        <f t="shared" si="2"/>
        <v>80.640000000000015</v>
      </c>
      <c r="I44" s="30">
        <f t="shared" si="3"/>
        <v>80.640000000000015</v>
      </c>
      <c r="J44" s="31">
        <v>9.3750000000000007E-4</v>
      </c>
    </row>
    <row r="45" spans="1:10">
      <c r="B45" s="13" t="s">
        <v>105</v>
      </c>
      <c r="C45" s="4">
        <v>2004</v>
      </c>
      <c r="D45" s="14" t="s">
        <v>28</v>
      </c>
      <c r="E45" s="21" t="s">
        <v>74</v>
      </c>
      <c r="F45">
        <f>'Wyniki 1 seria'!L93</f>
        <v>64</v>
      </c>
      <c r="G45">
        <f>F38-F45</f>
        <v>35.700000000000003</v>
      </c>
      <c r="H45">
        <f t="shared" si="2"/>
        <v>85.68</v>
      </c>
      <c r="I45" s="30">
        <f t="shared" si="3"/>
        <v>85.68</v>
      </c>
      <c r="J45" s="31">
        <v>9.9537037037037042E-4</v>
      </c>
    </row>
    <row r="46" spans="1:10">
      <c r="B46" s="13" t="s">
        <v>106</v>
      </c>
      <c r="C46" s="4">
        <v>2004</v>
      </c>
      <c r="D46" s="14" t="s">
        <v>13</v>
      </c>
      <c r="E46" s="4"/>
      <c r="F46">
        <f>'Wyniki 1 seria'!L92</f>
        <v>62.2</v>
      </c>
      <c r="G46">
        <f>F38-F46</f>
        <v>37.5</v>
      </c>
      <c r="H46">
        <f t="shared" si="2"/>
        <v>90</v>
      </c>
      <c r="I46" s="30">
        <f t="shared" si="3"/>
        <v>90</v>
      </c>
      <c r="J46" s="31">
        <v>1.0416666666666667E-3</v>
      </c>
    </row>
    <row r="47" spans="1:10">
      <c r="B47" s="13" t="s">
        <v>113</v>
      </c>
      <c r="C47" s="4">
        <v>2004</v>
      </c>
      <c r="D47" s="14" t="s">
        <v>16</v>
      </c>
      <c r="F47">
        <f>'Wyniki 1 seria'!L97</f>
        <v>60.800000000000004</v>
      </c>
      <c r="G47">
        <f>F38-F47</f>
        <v>38.9</v>
      </c>
      <c r="H47">
        <f t="shared" si="2"/>
        <v>93.36</v>
      </c>
      <c r="I47" s="30">
        <f t="shared" si="3"/>
        <v>93.36</v>
      </c>
      <c r="J47" s="31">
        <v>1.0763888888888889E-3</v>
      </c>
    </row>
    <row r="48" spans="1:10">
      <c r="B48" s="13" t="s">
        <v>108</v>
      </c>
      <c r="C48" s="4">
        <v>2003</v>
      </c>
      <c r="D48" s="14" t="s">
        <v>13</v>
      </c>
      <c r="E48" s="14" t="s">
        <v>14</v>
      </c>
      <c r="F48">
        <f>'Wyniki 1 seria'!L95</f>
        <v>59.300000000000004</v>
      </c>
      <c r="G48">
        <f>F38-F48</f>
        <v>40.4</v>
      </c>
      <c r="H48">
        <f t="shared" si="2"/>
        <v>96.96</v>
      </c>
      <c r="I48" s="30">
        <f t="shared" si="3"/>
        <v>96.96</v>
      </c>
      <c r="J48" s="31">
        <v>1.1226851851851851E-3</v>
      </c>
    </row>
    <row r="49" spans="1:10">
      <c r="B49" s="13" t="s">
        <v>114</v>
      </c>
      <c r="C49" s="4">
        <v>2003</v>
      </c>
      <c r="D49" s="14" t="s">
        <v>16</v>
      </c>
      <c r="F49">
        <f>'Wyniki 1 seria'!L98</f>
        <v>57.6</v>
      </c>
      <c r="G49">
        <f>F38-F49</f>
        <v>42.1</v>
      </c>
      <c r="H49">
        <f t="shared" si="2"/>
        <v>101.04</v>
      </c>
      <c r="I49" s="30">
        <f t="shared" si="3"/>
        <v>101.04</v>
      </c>
      <c r="J49" s="31">
        <v>1.1689814814814816E-3</v>
      </c>
    </row>
    <row r="50" spans="1:10">
      <c r="B50" s="21" t="s">
        <v>104</v>
      </c>
      <c r="C50" s="22">
        <v>2004</v>
      </c>
      <c r="D50" s="14" t="s">
        <v>18</v>
      </c>
      <c r="E50" s="21" t="s">
        <v>74</v>
      </c>
      <c r="F50" t="str">
        <f>'Wyniki 1 seria'!L90</f>
        <v>DNS</v>
      </c>
      <c r="G50" t="e">
        <f>F47-F50</f>
        <v>#VALUE!</v>
      </c>
      <c r="H50" t="e">
        <f t="shared" si="2"/>
        <v>#VALUE!</v>
      </c>
      <c r="I50" s="30" t="e">
        <f t="shared" si="3"/>
        <v>#VALUE!</v>
      </c>
    </row>
    <row r="51" spans="1:10">
      <c r="B51" s="13" t="s">
        <v>111</v>
      </c>
      <c r="C51" s="4">
        <v>2003</v>
      </c>
      <c r="D51" s="14" t="s">
        <v>35</v>
      </c>
      <c r="E51" s="14" t="s">
        <v>112</v>
      </c>
      <c r="F51" t="str">
        <f>'Wyniki 1 seria'!L99</f>
        <v>DNS</v>
      </c>
      <c r="G51" t="e">
        <f>F48-F50</f>
        <v>#VALUE!</v>
      </c>
      <c r="H51" t="e">
        <f t="shared" si="2"/>
        <v>#VALUE!</v>
      </c>
      <c r="I51" s="30" t="e">
        <f t="shared" si="3"/>
        <v>#VALUE!</v>
      </c>
    </row>
    <row r="52" spans="1:10">
      <c r="B52" s="13" t="s">
        <v>118</v>
      </c>
      <c r="C52" s="4">
        <v>2003</v>
      </c>
      <c r="D52" s="14" t="s">
        <v>110</v>
      </c>
      <c r="E52" s="4"/>
      <c r="F52" t="str">
        <f>'Wyniki 1 seria'!L101</f>
        <v>DNS</v>
      </c>
      <c r="G52" t="e">
        <f>F49-F50</f>
        <v>#VALUE!</v>
      </c>
      <c r="H52" t="e">
        <f t="shared" si="2"/>
        <v>#VALUE!</v>
      </c>
      <c r="I52" s="30" t="e">
        <f t="shared" si="3"/>
        <v>#VALUE!</v>
      </c>
    </row>
    <row r="55" spans="1:10">
      <c r="A55" s="5" t="s">
        <v>127</v>
      </c>
      <c r="H55" t="s">
        <v>183</v>
      </c>
    </row>
    <row r="56" spans="1:10">
      <c r="A56" s="26" t="s">
        <v>4</v>
      </c>
      <c r="B56" s="26" t="s">
        <v>5</v>
      </c>
      <c r="C56" s="26" t="s">
        <v>161</v>
      </c>
      <c r="D56" s="26" t="s">
        <v>7</v>
      </c>
      <c r="E56" s="26" t="s">
        <v>8</v>
      </c>
      <c r="F56" s="26" t="s">
        <v>168</v>
      </c>
      <c r="G56" s="26" t="s">
        <v>177</v>
      </c>
      <c r="H56" s="26" t="s">
        <v>178</v>
      </c>
      <c r="I56" s="26" t="s">
        <v>179</v>
      </c>
      <c r="J56" s="26" t="s">
        <v>179</v>
      </c>
    </row>
    <row r="58" spans="1:10">
      <c r="B58" s="13" t="s">
        <v>128</v>
      </c>
      <c r="C58" s="4">
        <v>2002</v>
      </c>
      <c r="D58" s="14" t="s">
        <v>28</v>
      </c>
      <c r="E58" s="14" t="s">
        <v>129</v>
      </c>
      <c r="F58">
        <f>'Wyniki 1 seria'!L140</f>
        <v>108.9</v>
      </c>
      <c r="G58">
        <f>F58-F58</f>
        <v>0</v>
      </c>
      <c r="H58">
        <f>2.727272*G58</f>
        <v>0</v>
      </c>
      <c r="J58" s="31">
        <v>0</v>
      </c>
    </row>
    <row r="59" spans="1:10">
      <c r="B59" s="13" t="s">
        <v>131</v>
      </c>
      <c r="C59" s="4">
        <v>2001</v>
      </c>
      <c r="D59" s="14" t="s">
        <v>110</v>
      </c>
      <c r="F59">
        <f>'Wyniki 1 seria'!L138</f>
        <v>104.5</v>
      </c>
      <c r="G59">
        <f>F58-F59</f>
        <v>4.4000000000000057</v>
      </c>
      <c r="H59">
        <f t="shared" ref="H59:H76" si="4">2.727272*G59</f>
        <v>11.999996800000016</v>
      </c>
      <c r="I59" s="30">
        <f t="shared" ref="I59:I76" si="5">H59</f>
        <v>11.999996800000016</v>
      </c>
      <c r="J59" s="31">
        <v>1.3888888888888889E-4</v>
      </c>
    </row>
    <row r="60" spans="1:10">
      <c r="B60" t="s">
        <v>140</v>
      </c>
      <c r="C60">
        <v>2001</v>
      </c>
      <c r="D60" t="s">
        <v>13</v>
      </c>
      <c r="E60" t="s">
        <v>141</v>
      </c>
      <c r="F60">
        <f>'Wyniki 1 seria'!L130</f>
        <v>104</v>
      </c>
      <c r="G60">
        <f>F58-F60</f>
        <v>4.9000000000000057</v>
      </c>
      <c r="H60">
        <f t="shared" si="4"/>
        <v>13.363632800000016</v>
      </c>
      <c r="I60" s="30">
        <f t="shared" si="5"/>
        <v>13.363632800000016</v>
      </c>
      <c r="J60" s="31">
        <v>1.5046296296296297E-4</v>
      </c>
    </row>
    <row r="61" spans="1:10">
      <c r="B61" s="13" t="s">
        <v>138</v>
      </c>
      <c r="C61" s="4">
        <v>2002</v>
      </c>
      <c r="D61" s="14" t="s">
        <v>28</v>
      </c>
      <c r="E61" s="14" t="s">
        <v>134</v>
      </c>
      <c r="F61">
        <f>'Wyniki 1 seria'!L132</f>
        <v>103.3</v>
      </c>
      <c r="G61">
        <f>F58-F61</f>
        <v>5.6000000000000085</v>
      </c>
      <c r="H61">
        <f t="shared" si="4"/>
        <v>15.272723200000025</v>
      </c>
      <c r="I61" s="30">
        <f t="shared" si="5"/>
        <v>15.272723200000025</v>
      </c>
      <c r="J61" s="31">
        <v>1.7361111111111112E-4</v>
      </c>
    </row>
    <row r="62" spans="1:10">
      <c r="B62" s="13" t="s">
        <v>130</v>
      </c>
      <c r="C62" s="4">
        <v>2001</v>
      </c>
      <c r="D62" s="14" t="s">
        <v>16</v>
      </c>
      <c r="E62" s="4"/>
      <c r="F62">
        <f>'Wyniki 1 seria'!L139</f>
        <v>101.9</v>
      </c>
      <c r="G62">
        <f>F58-F62</f>
        <v>7</v>
      </c>
      <c r="H62">
        <f t="shared" si="4"/>
        <v>19.090904000000002</v>
      </c>
      <c r="I62" s="30">
        <f t="shared" si="5"/>
        <v>19.090904000000002</v>
      </c>
      <c r="J62" s="31">
        <v>2.199074074074074E-4</v>
      </c>
    </row>
    <row r="63" spans="1:10">
      <c r="B63" s="13" t="s">
        <v>136</v>
      </c>
      <c r="C63" s="4">
        <v>2002</v>
      </c>
      <c r="D63" s="14" t="s">
        <v>110</v>
      </c>
      <c r="F63">
        <f>'Wyniki 1 seria'!L134</f>
        <v>98.5</v>
      </c>
      <c r="G63">
        <f>F58-F63</f>
        <v>10.400000000000006</v>
      </c>
      <c r="H63">
        <f t="shared" si="4"/>
        <v>28.363628800000019</v>
      </c>
      <c r="I63" s="30">
        <f t="shared" si="5"/>
        <v>28.363628800000019</v>
      </c>
      <c r="J63" s="31">
        <v>3.2407407407407406E-4</v>
      </c>
    </row>
    <row r="64" spans="1:10">
      <c r="B64" s="13" t="s">
        <v>132</v>
      </c>
      <c r="C64" s="4">
        <v>2001</v>
      </c>
      <c r="D64" s="14" t="s">
        <v>16</v>
      </c>
      <c r="E64" s="32"/>
      <c r="F64">
        <f>'Wyniki 1 seria'!L137</f>
        <v>96.7</v>
      </c>
      <c r="G64">
        <f>F58-F64</f>
        <v>12.200000000000003</v>
      </c>
      <c r="H64">
        <f t="shared" si="4"/>
        <v>33.272718400000009</v>
      </c>
      <c r="I64" s="30">
        <f t="shared" si="5"/>
        <v>33.272718400000009</v>
      </c>
      <c r="J64" s="31">
        <v>3.8194444444444446E-4</v>
      </c>
    </row>
    <row r="65" spans="2:10">
      <c r="B65" s="13" t="s">
        <v>133</v>
      </c>
      <c r="C65" s="4">
        <v>2001</v>
      </c>
      <c r="D65" s="14" t="s">
        <v>13</v>
      </c>
      <c r="E65" s="14" t="s">
        <v>134</v>
      </c>
      <c r="F65">
        <f>'Wyniki 1 seria'!L136</f>
        <v>94.3</v>
      </c>
      <c r="G65">
        <f>F58-F65</f>
        <v>14.600000000000009</v>
      </c>
      <c r="H65">
        <f t="shared" si="4"/>
        <v>39.818171200000023</v>
      </c>
      <c r="I65" s="30">
        <f t="shared" si="5"/>
        <v>39.818171200000023</v>
      </c>
      <c r="J65" s="31">
        <v>4.6296296296296293E-4</v>
      </c>
    </row>
    <row r="66" spans="2:10">
      <c r="B66" s="13" t="s">
        <v>135</v>
      </c>
      <c r="C66" s="4">
        <v>2002</v>
      </c>
      <c r="D66" s="14" t="s">
        <v>35</v>
      </c>
      <c r="E66" s="14" t="s">
        <v>134</v>
      </c>
      <c r="F66">
        <f>'Wyniki 1 seria'!L135</f>
        <v>90.6</v>
      </c>
      <c r="G66">
        <f>F58-F66</f>
        <v>18.300000000000011</v>
      </c>
      <c r="H66">
        <f t="shared" si="4"/>
        <v>49.909077600000032</v>
      </c>
      <c r="I66" s="30">
        <f t="shared" si="5"/>
        <v>49.909077600000032</v>
      </c>
      <c r="J66" s="31">
        <v>5.7870370370370378E-4</v>
      </c>
    </row>
    <row r="67" spans="2:10">
      <c r="B67" s="13" t="s">
        <v>137</v>
      </c>
      <c r="C67" s="4">
        <v>2002</v>
      </c>
      <c r="D67" s="14" t="s">
        <v>28</v>
      </c>
      <c r="E67" s="14" t="s">
        <v>134</v>
      </c>
      <c r="F67">
        <f>'Wyniki 1 seria'!L133</f>
        <v>88.5</v>
      </c>
      <c r="G67">
        <f>F58-F67</f>
        <v>20.400000000000006</v>
      </c>
      <c r="H67">
        <f t="shared" si="4"/>
        <v>55.636348800000022</v>
      </c>
      <c r="I67" s="30">
        <f t="shared" si="5"/>
        <v>55.636348800000022</v>
      </c>
      <c r="J67" s="31">
        <v>6.4814814814814813E-4</v>
      </c>
    </row>
    <row r="68" spans="2:10">
      <c r="B68" s="13" t="s">
        <v>145</v>
      </c>
      <c r="C68" s="4">
        <v>2002</v>
      </c>
      <c r="D68" s="14" t="s">
        <v>16</v>
      </c>
      <c r="F68">
        <f>'Wyniki 1 seria'!L125</f>
        <v>85.7</v>
      </c>
      <c r="G68">
        <f>F58-F68</f>
        <v>23.200000000000003</v>
      </c>
      <c r="H68">
        <f t="shared" si="4"/>
        <v>63.272710400000008</v>
      </c>
      <c r="I68" s="30">
        <f t="shared" si="5"/>
        <v>63.272710400000008</v>
      </c>
      <c r="J68" s="31">
        <v>7.291666666666667E-4</v>
      </c>
    </row>
    <row r="69" spans="2:10">
      <c r="B69" s="13" t="s">
        <v>147</v>
      </c>
      <c r="C69" s="4">
        <v>2002</v>
      </c>
      <c r="D69" s="14" t="s">
        <v>16</v>
      </c>
      <c r="F69">
        <f>'Wyniki 1 seria'!L124</f>
        <v>84</v>
      </c>
      <c r="G69">
        <f>F58-F69</f>
        <v>24.900000000000006</v>
      </c>
      <c r="H69">
        <f t="shared" si="4"/>
        <v>67.909072800000018</v>
      </c>
      <c r="I69" s="30">
        <f t="shared" si="5"/>
        <v>67.909072800000018</v>
      </c>
      <c r="J69" s="31">
        <v>7.8703703703703705E-4</v>
      </c>
    </row>
    <row r="70" spans="2:10">
      <c r="B70" s="13" t="s">
        <v>139</v>
      </c>
      <c r="C70" s="4">
        <v>2002</v>
      </c>
      <c r="D70" s="14" t="s">
        <v>16</v>
      </c>
      <c r="F70">
        <f>'Wyniki 1 seria'!L131</f>
        <v>80.900000000000006</v>
      </c>
      <c r="G70">
        <f>F58-F70</f>
        <v>28</v>
      </c>
      <c r="H70">
        <f t="shared" si="4"/>
        <v>76.363616000000007</v>
      </c>
      <c r="I70" s="30">
        <f t="shared" si="5"/>
        <v>76.363616000000007</v>
      </c>
      <c r="J70" s="31">
        <v>8.7962962962962962E-4</v>
      </c>
    </row>
    <row r="71" spans="2:10">
      <c r="B71" s="13" t="s">
        <v>143</v>
      </c>
      <c r="C71" s="4">
        <v>2001</v>
      </c>
      <c r="D71" s="14" t="s">
        <v>16</v>
      </c>
      <c r="F71">
        <f>'Wyniki 1 seria'!L128</f>
        <v>79.400000000000006</v>
      </c>
      <c r="G71">
        <f>F58-F71</f>
        <v>29.5</v>
      </c>
      <c r="H71">
        <f t="shared" si="4"/>
        <v>80.454524000000006</v>
      </c>
      <c r="I71" s="30">
        <f t="shared" si="5"/>
        <v>80.454524000000006</v>
      </c>
      <c r="J71" s="31">
        <v>9.2592592592592585E-4</v>
      </c>
    </row>
    <row r="72" spans="2:10">
      <c r="B72" s="13" t="s">
        <v>146</v>
      </c>
      <c r="C72" s="4">
        <v>2002</v>
      </c>
      <c r="D72" s="14" t="s">
        <v>35</v>
      </c>
      <c r="E72" s="14" t="s">
        <v>134</v>
      </c>
      <c r="F72">
        <f>'Wyniki 1 seria'!L126</f>
        <v>76.3</v>
      </c>
      <c r="G72">
        <f>F58-F72</f>
        <v>32.600000000000009</v>
      </c>
      <c r="H72">
        <f t="shared" si="4"/>
        <v>88.909067200000024</v>
      </c>
      <c r="I72" s="30">
        <f t="shared" si="5"/>
        <v>88.909067200000024</v>
      </c>
      <c r="J72" s="31">
        <v>1.0300925925925926E-3</v>
      </c>
    </row>
    <row r="73" spans="2:10">
      <c r="B73" s="13" t="s">
        <v>148</v>
      </c>
      <c r="C73" s="4">
        <v>2002</v>
      </c>
      <c r="D73" s="14" t="s">
        <v>35</v>
      </c>
      <c r="E73" s="14" t="s">
        <v>134</v>
      </c>
      <c r="F73">
        <f>'Wyniki 1 seria'!L123</f>
        <v>70.900000000000006</v>
      </c>
      <c r="G73">
        <f>F58-F73</f>
        <v>38</v>
      </c>
      <c r="H73">
        <f t="shared" si="4"/>
        <v>103.636336</v>
      </c>
      <c r="I73" s="30">
        <f t="shared" si="5"/>
        <v>103.636336</v>
      </c>
      <c r="J73" s="31">
        <v>1.2037037037037038E-3</v>
      </c>
    </row>
    <row r="74" spans="2:10">
      <c r="B74" s="14" t="s">
        <v>142</v>
      </c>
      <c r="C74" s="4">
        <v>2002</v>
      </c>
      <c r="D74" s="14" t="s">
        <v>28</v>
      </c>
      <c r="E74" s="14" t="s">
        <v>134</v>
      </c>
      <c r="F74">
        <f>'Wyniki 1 seria'!L129</f>
        <v>70.400000000000006</v>
      </c>
      <c r="G74">
        <f>F58-F74</f>
        <v>38.5</v>
      </c>
      <c r="H74">
        <f t="shared" si="4"/>
        <v>104.999972</v>
      </c>
      <c r="I74" s="30">
        <f t="shared" si="5"/>
        <v>104.999972</v>
      </c>
      <c r="J74" s="31">
        <v>1.2152777777777778E-3</v>
      </c>
    </row>
    <row r="75" spans="2:10">
      <c r="B75" t="s">
        <v>149</v>
      </c>
      <c r="C75">
        <v>2001</v>
      </c>
      <c r="D75" t="s">
        <v>16</v>
      </c>
      <c r="E75" s="14" t="s">
        <v>134</v>
      </c>
      <c r="F75" t="str">
        <f>'Wyniki 1 seria'!L122</f>
        <v>DNS</v>
      </c>
      <c r="G75" t="e">
        <f>F73-F75</f>
        <v>#VALUE!</v>
      </c>
      <c r="H75" t="e">
        <f t="shared" si="4"/>
        <v>#VALUE!</v>
      </c>
      <c r="I75" s="30" t="e">
        <f t="shared" si="5"/>
        <v>#VALUE!</v>
      </c>
      <c r="J75" s="31"/>
    </row>
    <row r="76" spans="2:10">
      <c r="B76" s="13" t="s">
        <v>144</v>
      </c>
      <c r="C76" s="4">
        <v>2001</v>
      </c>
      <c r="D76" s="14" t="s">
        <v>16</v>
      </c>
      <c r="E76" s="4"/>
      <c r="F76" t="str">
        <f>'Wyniki 1 seria'!L127</f>
        <v>DNS</v>
      </c>
      <c r="G76" t="e">
        <f>F74-F75</f>
        <v>#VALUE!</v>
      </c>
      <c r="H76" t="e">
        <f t="shared" si="4"/>
        <v>#VALUE!</v>
      </c>
      <c r="I76" s="30" t="e">
        <f t="shared" si="5"/>
        <v>#VALUE!</v>
      </c>
      <c r="J76" s="31"/>
    </row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1" workbookViewId="0">
      <selection activeCell="F4" sqref="F4"/>
    </sheetView>
  </sheetViews>
  <sheetFormatPr defaultRowHeight="15"/>
  <cols>
    <col min="1" max="1" width="3.7109375" customWidth="1"/>
    <col min="2" max="2" width="3" customWidth="1"/>
    <col min="3" max="3" width="20.5703125" customWidth="1"/>
    <col min="4" max="4" width="5.42578125" customWidth="1"/>
    <col min="5" max="5" width="13.7109375" customWidth="1"/>
    <col min="6" max="6" width="11.42578125" customWidth="1"/>
    <col min="7" max="7" width="6.42578125" customWidth="1"/>
    <col min="8" max="8" width="7.42578125" customWidth="1"/>
    <col min="9" max="9" width="7.140625" customWidth="1"/>
    <col min="10" max="10" width="6.5703125" customWidth="1"/>
  </cols>
  <sheetData>
    <row r="1" spans="1:10">
      <c r="C1" s="5" t="s">
        <v>202</v>
      </c>
    </row>
    <row r="2" spans="1:10">
      <c r="C2" s="5" t="s">
        <v>203</v>
      </c>
    </row>
    <row r="4" spans="1:10">
      <c r="C4" t="s">
        <v>205</v>
      </c>
      <c r="D4" t="s">
        <v>204</v>
      </c>
    </row>
    <row r="7" spans="1:10">
      <c r="B7" s="7" t="s">
        <v>67</v>
      </c>
      <c r="C7" s="5"/>
      <c r="D7" s="20"/>
      <c r="E7" s="35"/>
    </row>
    <row r="8" spans="1:10">
      <c r="A8" t="s">
        <v>197</v>
      </c>
      <c r="B8" s="35" t="s">
        <v>4</v>
      </c>
      <c r="C8" s="35" t="s">
        <v>5</v>
      </c>
      <c r="D8" s="35" t="s">
        <v>161</v>
      </c>
      <c r="E8" s="35" t="s">
        <v>7</v>
      </c>
      <c r="F8" s="35" t="s">
        <v>8</v>
      </c>
      <c r="G8" s="35" t="s">
        <v>199</v>
      </c>
      <c r="H8" s="35" t="s">
        <v>200</v>
      </c>
      <c r="I8" s="35" t="s">
        <v>201</v>
      </c>
    </row>
    <row r="10" spans="1:10">
      <c r="A10">
        <v>1</v>
      </c>
      <c r="B10">
        <v>1</v>
      </c>
      <c r="C10" s="13" t="s">
        <v>69</v>
      </c>
      <c r="D10" s="4">
        <v>2006</v>
      </c>
      <c r="E10" s="14" t="s">
        <v>28</v>
      </c>
      <c r="F10" s="14" t="s">
        <v>57</v>
      </c>
      <c r="G10" s="31">
        <v>0</v>
      </c>
      <c r="H10" s="37">
        <v>4.4247685185185189E-3</v>
      </c>
      <c r="I10" s="37">
        <f>H10-G10</f>
        <v>4.4247685185185189E-3</v>
      </c>
      <c r="J10">
        <v>50</v>
      </c>
    </row>
    <row r="11" spans="1:10">
      <c r="A11">
        <v>2</v>
      </c>
      <c r="B11">
        <v>4</v>
      </c>
      <c r="C11" s="13" t="s">
        <v>73</v>
      </c>
      <c r="D11" s="4">
        <v>2005</v>
      </c>
      <c r="E11" s="14" t="s">
        <v>35</v>
      </c>
      <c r="F11" s="21" t="s">
        <v>74</v>
      </c>
      <c r="G11" s="31">
        <v>1.6203703703703703E-4</v>
      </c>
      <c r="H11" s="37">
        <v>4.5370370370370365E-3</v>
      </c>
      <c r="I11" s="37">
        <f t="shared" ref="I11:I27" si="0">H11-G11</f>
        <v>4.3749999999999995E-3</v>
      </c>
      <c r="J11">
        <v>45</v>
      </c>
    </row>
    <row r="12" spans="1:10">
      <c r="A12">
        <v>3</v>
      </c>
      <c r="B12">
        <v>7</v>
      </c>
      <c r="C12" s="13" t="s">
        <v>70</v>
      </c>
      <c r="D12" s="4">
        <v>2005</v>
      </c>
      <c r="E12" s="14" t="s">
        <v>16</v>
      </c>
      <c r="F12" s="4"/>
      <c r="G12" s="31">
        <v>2.4305555555555552E-4</v>
      </c>
      <c r="H12" s="37">
        <v>4.6701388888888886E-3</v>
      </c>
      <c r="I12" s="37">
        <f t="shared" si="0"/>
        <v>4.4270833333333332E-3</v>
      </c>
      <c r="J12">
        <v>40</v>
      </c>
    </row>
    <row r="13" spans="1:10">
      <c r="A13">
        <v>4</v>
      </c>
      <c r="B13">
        <v>9</v>
      </c>
      <c r="C13" s="13" t="s">
        <v>76</v>
      </c>
      <c r="D13" s="4">
        <v>2005</v>
      </c>
      <c r="E13" s="14" t="s">
        <v>35</v>
      </c>
      <c r="F13" s="21" t="s">
        <v>74</v>
      </c>
      <c r="G13" s="31">
        <v>3.1250000000000001E-4</v>
      </c>
      <c r="H13" s="37">
        <v>4.8460648148148152E-3</v>
      </c>
      <c r="I13" s="37">
        <f t="shared" si="0"/>
        <v>4.5335648148148149E-3</v>
      </c>
      <c r="J13">
        <v>36</v>
      </c>
    </row>
    <row r="14" spans="1:10">
      <c r="A14">
        <v>5</v>
      </c>
      <c r="B14">
        <v>8</v>
      </c>
      <c r="C14" s="13" t="s">
        <v>75</v>
      </c>
      <c r="D14" s="4">
        <v>2005</v>
      </c>
      <c r="E14" s="14" t="s">
        <v>13</v>
      </c>
      <c r="F14" s="14" t="s">
        <v>14</v>
      </c>
      <c r="G14" s="31">
        <v>2.7777777777777778E-4</v>
      </c>
      <c r="H14" s="37">
        <v>4.9687500000000001E-3</v>
      </c>
      <c r="I14" s="37">
        <f t="shared" si="0"/>
        <v>4.6909722222222222E-3</v>
      </c>
      <c r="J14">
        <v>32</v>
      </c>
    </row>
    <row r="15" spans="1:10">
      <c r="A15">
        <v>6</v>
      </c>
      <c r="B15">
        <v>10</v>
      </c>
      <c r="C15" s="13" t="s">
        <v>81</v>
      </c>
      <c r="D15" s="4">
        <v>2005</v>
      </c>
      <c r="E15" s="14" t="s">
        <v>28</v>
      </c>
      <c r="F15" s="14" t="s">
        <v>82</v>
      </c>
      <c r="G15" s="31">
        <v>3.4722222222222224E-4</v>
      </c>
      <c r="H15" s="37">
        <v>5.0983796296296298E-3</v>
      </c>
      <c r="I15" s="37">
        <f t="shared" si="0"/>
        <v>4.7511574074074079E-3</v>
      </c>
      <c r="J15">
        <v>29</v>
      </c>
    </row>
    <row r="16" spans="1:10">
      <c r="A16">
        <v>7</v>
      </c>
      <c r="B16">
        <v>2</v>
      </c>
      <c r="C16" s="13" t="s">
        <v>71</v>
      </c>
      <c r="D16" s="4">
        <v>2006</v>
      </c>
      <c r="E16" s="14" t="s">
        <v>28</v>
      </c>
      <c r="F16" s="14" t="s">
        <v>19</v>
      </c>
      <c r="G16" s="31">
        <v>1.1574074074074073E-4</v>
      </c>
      <c r="H16" s="37">
        <v>5.1365740740740738E-3</v>
      </c>
      <c r="I16" s="37">
        <f t="shared" si="0"/>
        <v>5.0208333333333329E-3</v>
      </c>
      <c r="J16">
        <v>26</v>
      </c>
    </row>
    <row r="17" spans="1:10">
      <c r="A17">
        <v>8</v>
      </c>
      <c r="B17">
        <v>12</v>
      </c>
      <c r="C17" s="13" t="s">
        <v>78</v>
      </c>
      <c r="D17" s="4">
        <v>2005</v>
      </c>
      <c r="E17" s="14" t="s">
        <v>18</v>
      </c>
      <c r="F17" s="14" t="s">
        <v>79</v>
      </c>
      <c r="G17" s="31">
        <v>4.8611111111111104E-4</v>
      </c>
      <c r="H17" s="37">
        <v>5.1608796296296298E-3</v>
      </c>
      <c r="I17" s="37">
        <f t="shared" si="0"/>
        <v>4.6747685185185191E-3</v>
      </c>
      <c r="J17">
        <v>24</v>
      </c>
    </row>
    <row r="18" spans="1:10">
      <c r="A18">
        <v>9</v>
      </c>
      <c r="B18">
        <v>3</v>
      </c>
      <c r="C18" s="13" t="s">
        <v>72</v>
      </c>
      <c r="D18" s="4">
        <v>2006</v>
      </c>
      <c r="E18" s="14" t="s">
        <v>16</v>
      </c>
      <c r="G18" s="31">
        <v>1.5046296296296297E-4</v>
      </c>
      <c r="H18" s="37">
        <v>5.5555555555555558E-3</v>
      </c>
      <c r="I18" s="37">
        <f t="shared" si="0"/>
        <v>5.4050925925925924E-3</v>
      </c>
      <c r="J18">
        <v>22</v>
      </c>
    </row>
    <row r="19" spans="1:10">
      <c r="A19">
        <v>10</v>
      </c>
      <c r="B19">
        <v>5</v>
      </c>
      <c r="C19" s="13" t="s">
        <v>77</v>
      </c>
      <c r="D19" s="4">
        <v>2005</v>
      </c>
      <c r="E19" s="14" t="s">
        <v>16</v>
      </c>
      <c r="G19" s="31">
        <v>1.9675925925925926E-4</v>
      </c>
      <c r="H19" s="37">
        <v>5.5879629629629638E-3</v>
      </c>
      <c r="I19" s="37">
        <f t="shared" si="0"/>
        <v>5.3912037037037045E-3</v>
      </c>
      <c r="J19">
        <v>21</v>
      </c>
    </row>
    <row r="20" spans="1:10">
      <c r="A20">
        <v>11</v>
      </c>
      <c r="B20">
        <v>15</v>
      </c>
      <c r="C20" s="13" t="s">
        <v>85</v>
      </c>
      <c r="D20" s="4">
        <v>2006</v>
      </c>
      <c r="E20" s="14" t="s">
        <v>84</v>
      </c>
      <c r="G20" s="31">
        <v>7.5231481481481471E-4</v>
      </c>
      <c r="H20" s="37">
        <v>5.6909722222222223E-3</v>
      </c>
      <c r="I20" s="37">
        <f t="shared" si="0"/>
        <v>4.9386574074074072E-3</v>
      </c>
      <c r="J20">
        <v>20</v>
      </c>
    </row>
    <row r="21" spans="1:10">
      <c r="A21">
        <v>12</v>
      </c>
      <c r="B21">
        <v>6</v>
      </c>
      <c r="C21" s="13" t="s">
        <v>83</v>
      </c>
      <c r="D21" s="4">
        <v>2006</v>
      </c>
      <c r="E21" s="14" t="s">
        <v>84</v>
      </c>
      <c r="G21" s="31">
        <v>2.199074074074074E-4</v>
      </c>
      <c r="H21" s="37">
        <v>5.8622685185185175E-3</v>
      </c>
      <c r="I21" s="37">
        <f t="shared" si="0"/>
        <v>5.6423611111111101E-3</v>
      </c>
      <c r="J21">
        <v>19</v>
      </c>
    </row>
    <row r="22" spans="1:10">
      <c r="A22">
        <v>13</v>
      </c>
      <c r="B22">
        <v>14</v>
      </c>
      <c r="C22" s="13" t="s">
        <v>86</v>
      </c>
      <c r="D22" s="4">
        <v>2005</v>
      </c>
      <c r="E22" s="14" t="s">
        <v>18</v>
      </c>
      <c r="F22" s="14" t="s">
        <v>87</v>
      </c>
      <c r="G22" s="31">
        <v>5.9027777777777778E-4</v>
      </c>
      <c r="H22" s="37">
        <v>5.8993055555555543E-3</v>
      </c>
      <c r="I22" s="37">
        <f t="shared" si="0"/>
        <v>5.3090277777777762E-3</v>
      </c>
      <c r="J22">
        <v>18</v>
      </c>
    </row>
    <row r="23" spans="1:10">
      <c r="A23">
        <v>14</v>
      </c>
      <c r="B23">
        <v>11</v>
      </c>
      <c r="C23" s="13" t="s">
        <v>80</v>
      </c>
      <c r="D23" s="4">
        <v>2006</v>
      </c>
      <c r="E23" s="14" t="s">
        <v>16</v>
      </c>
      <c r="G23" s="31">
        <v>3.9351851851851852E-4</v>
      </c>
      <c r="H23" s="37">
        <v>5.9212962962962969E-3</v>
      </c>
      <c r="I23" s="37">
        <f t="shared" si="0"/>
        <v>5.5277777777777782E-3</v>
      </c>
      <c r="J23">
        <v>17</v>
      </c>
    </row>
    <row r="24" spans="1:10">
      <c r="A24">
        <v>15</v>
      </c>
      <c r="B24">
        <v>13</v>
      </c>
      <c r="C24" t="s">
        <v>88</v>
      </c>
      <c r="D24" s="35">
        <v>2005</v>
      </c>
      <c r="E24" s="14" t="s">
        <v>18</v>
      </c>
      <c r="F24" s="36" t="s">
        <v>89</v>
      </c>
      <c r="G24" s="31">
        <v>5.9027777777777778E-4</v>
      </c>
      <c r="H24" s="37">
        <v>6.2141203703703707E-3</v>
      </c>
      <c r="I24" s="37">
        <f t="shared" si="0"/>
        <v>5.6238425925925926E-3</v>
      </c>
      <c r="J24">
        <v>16</v>
      </c>
    </row>
    <row r="25" spans="1:10">
      <c r="A25">
        <v>16</v>
      </c>
      <c r="B25">
        <v>17</v>
      </c>
      <c r="C25" s="13" t="s">
        <v>100</v>
      </c>
      <c r="D25" s="4">
        <v>2006</v>
      </c>
      <c r="E25" s="14" t="s">
        <v>18</v>
      </c>
      <c r="F25" s="14" t="s">
        <v>89</v>
      </c>
      <c r="G25" s="31">
        <v>1.0185185185185186E-3</v>
      </c>
      <c r="H25" s="37">
        <v>6.2453703703703707E-3</v>
      </c>
      <c r="I25" s="37">
        <f t="shared" si="0"/>
        <v>5.2268518518518523E-3</v>
      </c>
      <c r="J25">
        <v>15</v>
      </c>
    </row>
    <row r="26" spans="1:10">
      <c r="A26">
        <v>17</v>
      </c>
      <c r="B26">
        <v>16</v>
      </c>
      <c r="C26" s="13" t="s">
        <v>90</v>
      </c>
      <c r="D26" s="4">
        <v>2005</v>
      </c>
      <c r="E26" s="14" t="s">
        <v>28</v>
      </c>
      <c r="F26" s="14" t="s">
        <v>82</v>
      </c>
      <c r="G26" s="31">
        <v>7.6388888888888893E-4</v>
      </c>
      <c r="H26" s="37">
        <v>6.5543981481481469E-3</v>
      </c>
      <c r="I26" s="37">
        <f t="shared" si="0"/>
        <v>5.7905092592592583E-3</v>
      </c>
      <c r="J26">
        <v>14</v>
      </c>
    </row>
    <row r="27" spans="1:10">
      <c r="A27">
        <v>18</v>
      </c>
      <c r="B27">
        <v>18</v>
      </c>
      <c r="C27" t="s">
        <v>91</v>
      </c>
      <c r="D27" s="35">
        <v>2006</v>
      </c>
      <c r="E27" s="14" t="s">
        <v>18</v>
      </c>
      <c r="F27" t="s">
        <v>92</v>
      </c>
      <c r="G27" s="31">
        <v>1.6203703703703703E-3</v>
      </c>
      <c r="H27" s="37">
        <v>9.586805555555555E-3</v>
      </c>
      <c r="I27" s="37">
        <f t="shared" si="0"/>
        <v>7.966435185185184E-3</v>
      </c>
      <c r="J27">
        <v>13</v>
      </c>
    </row>
    <row r="30" spans="1:10">
      <c r="B30" s="5" t="s">
        <v>102</v>
      </c>
    </row>
    <row r="31" spans="1:10">
      <c r="B31" s="35" t="s">
        <v>4</v>
      </c>
      <c r="C31" s="35" t="s">
        <v>5</v>
      </c>
      <c r="D31" s="35" t="s">
        <v>161</v>
      </c>
      <c r="E31" s="35" t="s">
        <v>7</v>
      </c>
      <c r="F31" s="35" t="s">
        <v>8</v>
      </c>
      <c r="G31" s="35" t="s">
        <v>199</v>
      </c>
      <c r="H31" s="35" t="s">
        <v>200</v>
      </c>
    </row>
    <row r="33" spans="1:10">
      <c r="A33">
        <v>1</v>
      </c>
      <c r="B33">
        <v>21</v>
      </c>
      <c r="C33" s="13" t="s">
        <v>119</v>
      </c>
      <c r="D33" s="4">
        <v>2003</v>
      </c>
      <c r="E33" s="14" t="s">
        <v>28</v>
      </c>
      <c r="F33" s="14" t="s">
        <v>29</v>
      </c>
      <c r="G33" s="31">
        <v>0</v>
      </c>
      <c r="H33" s="37">
        <v>6.145833333333333E-3</v>
      </c>
      <c r="I33" s="37">
        <f t="shared" ref="I33:I42" si="1">H33-G33</f>
        <v>6.145833333333333E-3</v>
      </c>
      <c r="J33">
        <v>50</v>
      </c>
    </row>
    <row r="34" spans="1:10">
      <c r="A34">
        <v>2</v>
      </c>
      <c r="B34">
        <v>22</v>
      </c>
      <c r="C34" s="13" t="s">
        <v>116</v>
      </c>
      <c r="D34" s="4">
        <v>2004</v>
      </c>
      <c r="E34" s="14" t="s">
        <v>28</v>
      </c>
      <c r="F34" s="14" t="s">
        <v>117</v>
      </c>
      <c r="G34" s="31">
        <v>8.1018518518518516E-5</v>
      </c>
      <c r="H34" s="37">
        <v>6.813657407407408E-3</v>
      </c>
      <c r="I34" s="37">
        <f t="shared" si="1"/>
        <v>6.7326388888888896E-3</v>
      </c>
      <c r="J34">
        <v>45</v>
      </c>
    </row>
    <row r="35" spans="1:10">
      <c r="A35">
        <v>3</v>
      </c>
      <c r="B35">
        <v>30</v>
      </c>
      <c r="C35" s="13" t="s">
        <v>114</v>
      </c>
      <c r="D35" s="4">
        <v>2003</v>
      </c>
      <c r="E35" s="14" t="s">
        <v>16</v>
      </c>
      <c r="G35" s="31">
        <v>1.1689814814814816E-3</v>
      </c>
      <c r="H35" s="37">
        <v>7.4351851851851862E-3</v>
      </c>
      <c r="I35" s="37">
        <f t="shared" si="1"/>
        <v>6.2662037037037044E-3</v>
      </c>
      <c r="J35">
        <v>40</v>
      </c>
    </row>
    <row r="36" spans="1:10">
      <c r="A36">
        <v>4</v>
      </c>
      <c r="B36">
        <v>26</v>
      </c>
      <c r="C36" s="13" t="s">
        <v>105</v>
      </c>
      <c r="D36" s="4">
        <v>2004</v>
      </c>
      <c r="E36" s="14" t="s">
        <v>28</v>
      </c>
      <c r="F36" s="21" t="s">
        <v>74</v>
      </c>
      <c r="G36" s="31">
        <v>9.9537037037037042E-4</v>
      </c>
      <c r="H36" s="37">
        <v>7.6307870370370366E-3</v>
      </c>
      <c r="I36" s="37">
        <f t="shared" si="1"/>
        <v>6.6354166666666662E-3</v>
      </c>
      <c r="J36">
        <v>36</v>
      </c>
    </row>
    <row r="37" spans="1:10">
      <c r="A37">
        <v>5</v>
      </c>
      <c r="B37">
        <v>23</v>
      </c>
      <c r="C37" s="13" t="s">
        <v>107</v>
      </c>
      <c r="D37" s="4">
        <v>2003</v>
      </c>
      <c r="E37" s="14" t="s">
        <v>18</v>
      </c>
      <c r="F37" s="14" t="s">
        <v>19</v>
      </c>
      <c r="G37" s="31">
        <v>7.8703703703703705E-4</v>
      </c>
      <c r="H37" s="37">
        <v>8.1643518518518515E-3</v>
      </c>
      <c r="I37" s="37">
        <f t="shared" si="1"/>
        <v>7.377314814814814E-3</v>
      </c>
      <c r="J37">
        <v>32</v>
      </c>
    </row>
    <row r="38" spans="1:10">
      <c r="A38">
        <v>6</v>
      </c>
      <c r="B38">
        <v>27</v>
      </c>
      <c r="C38" s="13" t="s">
        <v>106</v>
      </c>
      <c r="D38" s="4">
        <v>2004</v>
      </c>
      <c r="E38" s="14" t="s">
        <v>13</v>
      </c>
      <c r="F38" s="4"/>
      <c r="G38" s="31">
        <v>1.0416666666666667E-3</v>
      </c>
      <c r="H38" s="37">
        <v>8.7002314814814807E-3</v>
      </c>
      <c r="I38" s="37">
        <f t="shared" si="1"/>
        <v>7.6585648148148142E-3</v>
      </c>
      <c r="J38">
        <v>29</v>
      </c>
    </row>
    <row r="39" spans="1:10">
      <c r="A39">
        <v>7</v>
      </c>
      <c r="B39">
        <v>29</v>
      </c>
      <c r="C39" s="13" t="s">
        <v>108</v>
      </c>
      <c r="D39" s="4">
        <v>2003</v>
      </c>
      <c r="E39" s="14" t="s">
        <v>13</v>
      </c>
      <c r="F39" s="14" t="s">
        <v>14</v>
      </c>
      <c r="G39" s="31">
        <v>1.1226851851851851E-3</v>
      </c>
      <c r="H39" s="37">
        <v>8.9814814814814809E-3</v>
      </c>
      <c r="I39" s="37">
        <f t="shared" si="1"/>
        <v>7.858796296296296E-3</v>
      </c>
      <c r="J39">
        <v>26</v>
      </c>
    </row>
    <row r="40" spans="1:10">
      <c r="A40">
        <v>8</v>
      </c>
      <c r="B40">
        <v>24</v>
      </c>
      <c r="C40" s="13" t="s">
        <v>97</v>
      </c>
      <c r="D40" s="4">
        <v>2003</v>
      </c>
      <c r="E40" s="14" t="s">
        <v>16</v>
      </c>
      <c r="G40" s="31">
        <v>8.2175925925925917E-4</v>
      </c>
      <c r="H40" s="37">
        <v>9.1006944444444442E-3</v>
      </c>
      <c r="I40" s="37">
        <f t="shared" si="1"/>
        <v>8.2789351851851843E-3</v>
      </c>
      <c r="J40">
        <v>24</v>
      </c>
    </row>
    <row r="41" spans="1:10">
      <c r="A41">
        <v>9</v>
      </c>
      <c r="B41">
        <v>28</v>
      </c>
      <c r="C41" s="13" t="s">
        <v>113</v>
      </c>
      <c r="D41" s="4">
        <v>2004</v>
      </c>
      <c r="E41" s="14" t="s">
        <v>16</v>
      </c>
      <c r="G41" s="31">
        <v>1.0763888888888889E-3</v>
      </c>
      <c r="H41" s="37">
        <v>9.3958333333333324E-3</v>
      </c>
      <c r="I41" s="37">
        <f t="shared" si="1"/>
        <v>8.3194444444444435E-3</v>
      </c>
      <c r="J41">
        <v>22</v>
      </c>
    </row>
    <row r="42" spans="1:10">
      <c r="A42">
        <v>10</v>
      </c>
      <c r="B42">
        <v>25</v>
      </c>
      <c r="C42" s="13" t="s">
        <v>109</v>
      </c>
      <c r="D42" s="4">
        <v>2003</v>
      </c>
      <c r="E42" s="14" t="s">
        <v>110</v>
      </c>
      <c r="G42" s="31">
        <v>9.3750000000000007E-4</v>
      </c>
      <c r="H42" s="37">
        <v>9.479166666666667E-3</v>
      </c>
      <c r="I42" s="37">
        <f t="shared" si="1"/>
        <v>8.5416666666666662E-3</v>
      </c>
      <c r="J42">
        <v>21</v>
      </c>
    </row>
    <row r="45" spans="1:10">
      <c r="B45" s="5" t="s">
        <v>127</v>
      </c>
    </row>
    <row r="46" spans="1:10">
      <c r="B46" s="35" t="s">
        <v>4</v>
      </c>
      <c r="C46" s="35" t="s">
        <v>5</v>
      </c>
      <c r="D46" s="35" t="s">
        <v>161</v>
      </c>
      <c r="E46" s="35" t="s">
        <v>7</v>
      </c>
      <c r="F46" s="35" t="s">
        <v>8</v>
      </c>
      <c r="G46" s="35" t="s">
        <v>199</v>
      </c>
      <c r="H46" s="35" t="s">
        <v>200</v>
      </c>
    </row>
    <row r="48" spans="1:10">
      <c r="A48">
        <v>1</v>
      </c>
      <c r="B48">
        <v>33</v>
      </c>
      <c r="C48" s="13" t="s">
        <v>138</v>
      </c>
      <c r="D48" s="4">
        <v>2002</v>
      </c>
      <c r="E48" s="14" t="s">
        <v>28</v>
      </c>
      <c r="F48" s="14" t="s">
        <v>134</v>
      </c>
      <c r="G48" s="31">
        <v>1.7361111111111112E-4</v>
      </c>
      <c r="H48" s="37">
        <v>7.3495370370370372E-3</v>
      </c>
      <c r="I48" s="37">
        <f t="shared" ref="I48:I59" si="2">H48-G48</f>
        <v>7.1759259259259259E-3</v>
      </c>
      <c r="J48">
        <v>50</v>
      </c>
    </row>
    <row r="49" spans="1:10">
      <c r="A49">
        <v>2</v>
      </c>
      <c r="B49">
        <v>32</v>
      </c>
      <c r="C49" t="s">
        <v>140</v>
      </c>
      <c r="D49">
        <v>2001</v>
      </c>
      <c r="E49" t="s">
        <v>13</v>
      </c>
      <c r="F49" t="s">
        <v>141</v>
      </c>
      <c r="G49" s="31">
        <v>1.5046296296296297E-4</v>
      </c>
      <c r="H49" s="37">
        <v>7.4594907407407414E-3</v>
      </c>
      <c r="I49" s="37">
        <f t="shared" si="2"/>
        <v>7.309027777777778E-3</v>
      </c>
      <c r="J49">
        <v>45</v>
      </c>
    </row>
    <row r="50" spans="1:10">
      <c r="A50">
        <v>3</v>
      </c>
      <c r="B50">
        <v>31</v>
      </c>
      <c r="C50" s="13" t="s">
        <v>131</v>
      </c>
      <c r="D50" s="4">
        <v>2001</v>
      </c>
      <c r="E50" s="14" t="s">
        <v>110</v>
      </c>
      <c r="G50" s="31">
        <v>1.3888888888888889E-4</v>
      </c>
      <c r="H50" s="37">
        <v>7.5856481481481478E-3</v>
      </c>
      <c r="I50" s="37">
        <f t="shared" si="2"/>
        <v>7.4467592592592589E-3</v>
      </c>
      <c r="J50">
        <v>40</v>
      </c>
    </row>
    <row r="51" spans="1:10">
      <c r="A51">
        <v>4</v>
      </c>
      <c r="B51">
        <v>34</v>
      </c>
      <c r="C51" s="13" t="s">
        <v>132</v>
      </c>
      <c r="D51" s="4">
        <v>2001</v>
      </c>
      <c r="E51" s="14" t="s">
        <v>16</v>
      </c>
      <c r="F51" s="35"/>
      <c r="G51" s="31">
        <v>3.8194444444444446E-4</v>
      </c>
      <c r="H51" s="37">
        <v>7.7002314814814815E-3</v>
      </c>
      <c r="I51" s="37">
        <f t="shared" si="2"/>
        <v>7.3182870370370372E-3</v>
      </c>
      <c r="J51">
        <v>36</v>
      </c>
    </row>
    <row r="52" spans="1:10">
      <c r="A52">
        <v>5</v>
      </c>
      <c r="B52">
        <v>39</v>
      </c>
      <c r="C52" s="13" t="s">
        <v>139</v>
      </c>
      <c r="D52" s="4">
        <v>2002</v>
      </c>
      <c r="E52" s="14" t="s">
        <v>16</v>
      </c>
      <c r="G52" s="31">
        <v>8.7962962962962962E-4</v>
      </c>
      <c r="H52" s="37">
        <v>8.3055555555555556E-3</v>
      </c>
      <c r="I52" s="37">
        <f t="shared" si="2"/>
        <v>7.4259259259259261E-3</v>
      </c>
      <c r="J52">
        <v>32</v>
      </c>
    </row>
    <row r="53" spans="1:10">
      <c r="A53">
        <v>6</v>
      </c>
      <c r="B53">
        <v>35</v>
      </c>
      <c r="C53" s="13" t="s">
        <v>135</v>
      </c>
      <c r="D53" s="4">
        <v>2002</v>
      </c>
      <c r="E53" s="14" t="s">
        <v>35</v>
      </c>
      <c r="F53" s="14" t="s">
        <v>134</v>
      </c>
      <c r="G53" s="31">
        <v>5.7870370370370378E-4</v>
      </c>
      <c r="H53" s="37">
        <v>8.3460648148148148E-3</v>
      </c>
      <c r="I53" s="37">
        <f t="shared" si="2"/>
        <v>7.7673611111111112E-3</v>
      </c>
      <c r="J53">
        <v>29</v>
      </c>
    </row>
    <row r="54" spans="1:10">
      <c r="A54">
        <v>7</v>
      </c>
      <c r="B54">
        <v>38</v>
      </c>
      <c r="C54" s="13" t="s">
        <v>147</v>
      </c>
      <c r="D54" s="4">
        <v>2002</v>
      </c>
      <c r="E54" s="14" t="s">
        <v>16</v>
      </c>
      <c r="G54" s="31">
        <v>7.8703703703703705E-4</v>
      </c>
      <c r="H54" s="37">
        <v>8.5578703703703702E-3</v>
      </c>
      <c r="I54" s="37">
        <f t="shared" si="2"/>
        <v>7.7708333333333327E-3</v>
      </c>
      <c r="J54">
        <v>26</v>
      </c>
    </row>
    <row r="55" spans="1:10">
      <c r="A55">
        <v>8</v>
      </c>
      <c r="B55">
        <v>36</v>
      </c>
      <c r="C55" s="13" t="s">
        <v>145</v>
      </c>
      <c r="D55" s="4">
        <v>2002</v>
      </c>
      <c r="E55" s="14" t="s">
        <v>16</v>
      </c>
      <c r="G55" s="31">
        <v>7.291666666666667E-4</v>
      </c>
      <c r="H55" s="37">
        <v>8.6273148148148151E-3</v>
      </c>
      <c r="I55" s="37">
        <f t="shared" si="2"/>
        <v>7.8981481481481489E-3</v>
      </c>
      <c r="J55">
        <v>24</v>
      </c>
    </row>
    <row r="56" spans="1:10">
      <c r="A56">
        <v>9</v>
      </c>
      <c r="B56">
        <v>42</v>
      </c>
      <c r="C56" s="13" t="s">
        <v>148</v>
      </c>
      <c r="D56" s="4">
        <v>2002</v>
      </c>
      <c r="E56" s="14" t="s">
        <v>35</v>
      </c>
      <c r="F56" s="14" t="s">
        <v>134</v>
      </c>
      <c r="G56" s="31">
        <v>1.2037037037037038E-3</v>
      </c>
      <c r="H56" s="37">
        <v>8.773148148148148E-3</v>
      </c>
      <c r="I56" s="37">
        <f t="shared" si="2"/>
        <v>7.5694444444444446E-3</v>
      </c>
      <c r="J56">
        <v>22</v>
      </c>
    </row>
    <row r="57" spans="1:10">
      <c r="A57">
        <v>10</v>
      </c>
      <c r="B57">
        <v>40</v>
      </c>
      <c r="C57" s="13" t="s">
        <v>143</v>
      </c>
      <c r="D57" s="4">
        <v>2001</v>
      </c>
      <c r="E57" s="14" t="s">
        <v>16</v>
      </c>
      <c r="G57" s="31">
        <v>9.2592592592592585E-4</v>
      </c>
      <c r="H57" s="37">
        <v>8.997685185185185E-3</v>
      </c>
      <c r="I57" s="37">
        <f t="shared" si="2"/>
        <v>8.0717592592592594E-3</v>
      </c>
      <c r="J57">
        <v>21</v>
      </c>
    </row>
    <row r="58" spans="1:10">
      <c r="A58">
        <v>11</v>
      </c>
      <c r="B58">
        <v>41</v>
      </c>
      <c r="C58" s="13" t="s">
        <v>146</v>
      </c>
      <c r="D58" s="4">
        <v>2002</v>
      </c>
      <c r="E58" s="14" t="s">
        <v>35</v>
      </c>
      <c r="F58" s="14" t="s">
        <v>134</v>
      </c>
      <c r="G58" s="31">
        <v>1.0300925925925926E-3</v>
      </c>
      <c r="H58" s="37">
        <v>9.2060185185185179E-3</v>
      </c>
      <c r="I58" s="37">
        <f t="shared" si="2"/>
        <v>8.175925925925925E-3</v>
      </c>
      <c r="J58">
        <v>20</v>
      </c>
    </row>
    <row r="59" spans="1:10">
      <c r="A59">
        <v>12</v>
      </c>
      <c r="B59">
        <v>43</v>
      </c>
      <c r="C59" s="14" t="s">
        <v>142</v>
      </c>
      <c r="D59" s="4">
        <v>2002</v>
      </c>
      <c r="E59" s="14" t="s">
        <v>28</v>
      </c>
      <c r="F59" s="14" t="s">
        <v>134</v>
      </c>
      <c r="G59" s="31">
        <v>1.2152777777777778E-3</v>
      </c>
      <c r="H59" s="37">
        <v>9.3564814814814812E-3</v>
      </c>
      <c r="I59" s="37">
        <f t="shared" si="2"/>
        <v>8.1412037037037026E-3</v>
      </c>
      <c r="J59">
        <v>19</v>
      </c>
    </row>
  </sheetData>
  <sortState ref="B48:H59">
    <sortCondition ref="H48:H5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Listastartowa</vt:lpstr>
      <vt:lpstr>Wyniki 2 seria</vt:lpstr>
      <vt:lpstr>Wyniki 1 seria</vt:lpstr>
      <vt:lpstr>Wyniki końcowe</vt:lpstr>
      <vt:lpstr>Wyniki 1 seri do biegu</vt:lpstr>
      <vt:lpstr>Wyniki kn 4 edycja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2017-02-10T14:29:20Z</cp:lastPrinted>
  <dcterms:created xsi:type="dcterms:W3CDTF">2017-02-06T12:57:00Z</dcterms:created>
  <dcterms:modified xsi:type="dcterms:W3CDTF">2017-02-14T07:20:25Z</dcterms:modified>
</cp:coreProperties>
</file>