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1"/>
  </bookViews>
  <sheets>
    <sheet name="Skoki" sheetId="1" r:id="rId1"/>
    <sheet name="KN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55" i="2" l="1"/>
  <c r="H54" i="2"/>
  <c r="H53" i="2"/>
  <c r="H52" i="2"/>
  <c r="H51" i="2"/>
  <c r="H50" i="2"/>
  <c r="H45" i="2"/>
  <c r="H44" i="2"/>
  <c r="H43" i="2"/>
  <c r="H42" i="2"/>
  <c r="H41" i="2"/>
  <c r="H40" i="2"/>
  <c r="H39" i="2"/>
  <c r="H38" i="2"/>
  <c r="H37" i="2"/>
  <c r="H36" i="2"/>
  <c r="H32" i="2"/>
  <c r="H31" i="2"/>
  <c r="H26" i="2"/>
  <c r="H25" i="2"/>
  <c r="H24" i="2"/>
  <c r="H23" i="2"/>
  <c r="H22" i="2"/>
  <c r="H21" i="2"/>
  <c r="H20" i="2"/>
  <c r="H19" i="2"/>
  <c r="H18" i="2"/>
  <c r="H17" i="2"/>
  <c r="H16" i="2"/>
  <c r="Q124" i="1"/>
  <c r="M124" i="1"/>
  <c r="Q128" i="1"/>
  <c r="M128" i="1"/>
  <c r="Q137" i="1"/>
  <c r="M137" i="1"/>
  <c r="Q136" i="1"/>
  <c r="M136" i="1"/>
  <c r="Q130" i="1"/>
  <c r="M130" i="1"/>
  <c r="Q135" i="1"/>
  <c r="M135" i="1"/>
  <c r="Q134" i="1"/>
  <c r="M134" i="1"/>
  <c r="Q126" i="1"/>
  <c r="M126" i="1"/>
  <c r="Q129" i="1"/>
  <c r="M129" i="1"/>
  <c r="Q125" i="1"/>
  <c r="M125" i="1"/>
  <c r="Q127" i="1"/>
  <c r="M127" i="1"/>
  <c r="Q133" i="1"/>
  <c r="M133" i="1"/>
  <c r="Q132" i="1"/>
  <c r="M132" i="1"/>
  <c r="Q131" i="1"/>
  <c r="M131" i="1"/>
  <c r="Q118" i="1"/>
  <c r="M118" i="1"/>
  <c r="Q120" i="1"/>
  <c r="M120" i="1"/>
  <c r="Q119" i="1"/>
  <c r="M119" i="1"/>
  <c r="Q97" i="1"/>
  <c r="M97" i="1"/>
  <c r="Q101" i="1"/>
  <c r="M101" i="1"/>
  <c r="Q104" i="1"/>
  <c r="M104" i="1"/>
  <c r="Q99" i="1"/>
  <c r="M99" i="1"/>
  <c r="Q100" i="1"/>
  <c r="M100" i="1"/>
  <c r="Q103" i="1"/>
  <c r="M103" i="1"/>
  <c r="Q98" i="1"/>
  <c r="M98" i="1"/>
  <c r="Q106" i="1"/>
  <c r="M106" i="1"/>
  <c r="Q96" i="1"/>
  <c r="M96" i="1"/>
  <c r="Q109" i="1"/>
  <c r="M109" i="1"/>
  <c r="Q102" i="1"/>
  <c r="M102" i="1"/>
  <c r="Q114" i="1"/>
  <c r="M114" i="1"/>
  <c r="Q105" i="1"/>
  <c r="M105" i="1"/>
  <c r="Q107" i="1"/>
  <c r="M107" i="1"/>
  <c r="Q108" i="1"/>
  <c r="M108" i="1"/>
  <c r="Q113" i="1"/>
  <c r="M113" i="1"/>
  <c r="Q112" i="1"/>
  <c r="M112" i="1"/>
  <c r="Q111" i="1"/>
  <c r="M111" i="1"/>
  <c r="Q110" i="1"/>
  <c r="M110" i="1"/>
  <c r="Q90" i="1"/>
  <c r="M90" i="1"/>
  <c r="Q91" i="1"/>
  <c r="M91" i="1"/>
  <c r="Q92" i="1"/>
  <c r="M92" i="1"/>
  <c r="Q61" i="1"/>
  <c r="M61" i="1"/>
  <c r="Q62" i="1"/>
  <c r="M62" i="1"/>
  <c r="Q60" i="1"/>
  <c r="M60" i="1"/>
  <c r="Q64" i="1"/>
  <c r="M64" i="1"/>
  <c r="Q63" i="1"/>
  <c r="M63" i="1"/>
  <c r="Q70" i="1"/>
  <c r="M70" i="1"/>
  <c r="Q59" i="1"/>
  <c r="M59" i="1"/>
  <c r="Q65" i="1"/>
  <c r="M65" i="1"/>
  <c r="Q73" i="1"/>
  <c r="M73" i="1"/>
  <c r="Q71" i="1"/>
  <c r="M71" i="1"/>
  <c r="Q66" i="1"/>
  <c r="M66" i="1"/>
  <c r="Q75" i="1"/>
  <c r="M75" i="1"/>
  <c r="Q69" i="1"/>
  <c r="M69" i="1"/>
  <c r="Q76" i="1"/>
  <c r="M76" i="1"/>
  <c r="Q68" i="1"/>
  <c r="M68" i="1"/>
  <c r="Q85" i="1"/>
  <c r="M85" i="1"/>
  <c r="Q78" i="1"/>
  <c r="M78" i="1"/>
  <c r="Q84" i="1"/>
  <c r="M84" i="1"/>
  <c r="Q67" i="1"/>
  <c r="M67" i="1"/>
  <c r="Q83" i="1"/>
  <c r="M83" i="1"/>
  <c r="Q82" i="1"/>
  <c r="M82" i="1"/>
  <c r="Q74" i="1"/>
  <c r="M74" i="1"/>
  <c r="Q72" i="1"/>
  <c r="M72" i="1"/>
  <c r="Q81" i="1"/>
  <c r="M81" i="1"/>
  <c r="Q80" i="1"/>
  <c r="M80" i="1"/>
  <c r="Q79" i="1"/>
  <c r="M79" i="1"/>
  <c r="Q77" i="1"/>
  <c r="M77" i="1"/>
  <c r="Q54" i="1"/>
  <c r="M54" i="1"/>
  <c r="Q53" i="1"/>
  <c r="M53" i="1"/>
  <c r="Q52" i="1"/>
  <c r="M52" i="1"/>
  <c r="Q19" i="1"/>
  <c r="M19" i="1"/>
  <c r="Q47" i="1"/>
  <c r="M47" i="1"/>
  <c r="Q46" i="1"/>
  <c r="M46" i="1"/>
  <c r="Q28" i="1"/>
  <c r="M28" i="1"/>
  <c r="Q26" i="1"/>
  <c r="M26" i="1"/>
  <c r="Q35" i="1"/>
  <c r="M35" i="1"/>
  <c r="Q33" i="1"/>
  <c r="M33" i="1"/>
  <c r="Q38" i="1"/>
  <c r="M38" i="1"/>
  <c r="Q45" i="1"/>
  <c r="M45" i="1"/>
  <c r="Q27" i="1"/>
  <c r="M27" i="1"/>
  <c r="Q44" i="1"/>
  <c r="M44" i="1"/>
  <c r="Q43" i="1"/>
  <c r="M43" i="1"/>
  <c r="Q20" i="1"/>
  <c r="M20" i="1"/>
  <c r="Q23" i="1"/>
  <c r="M23" i="1"/>
  <c r="Q37" i="1"/>
  <c r="M37" i="1"/>
  <c r="Q42" i="1"/>
  <c r="M42" i="1"/>
  <c r="Q39" i="1"/>
  <c r="M39" i="1"/>
  <c r="Q30" i="1"/>
  <c r="M30" i="1"/>
  <c r="Q36" i="1"/>
  <c r="M36" i="1"/>
  <c r="Q40" i="1"/>
  <c r="M40" i="1"/>
  <c r="Q29" i="1"/>
  <c r="M29" i="1"/>
  <c r="Q41" i="1"/>
  <c r="M41" i="1"/>
  <c r="Q32" i="1"/>
  <c r="M32" i="1"/>
  <c r="Q34" i="1"/>
  <c r="M34" i="1"/>
  <c r="Q25" i="1"/>
  <c r="M25" i="1"/>
  <c r="Q22" i="1"/>
  <c r="M22" i="1"/>
  <c r="Q24" i="1"/>
  <c r="M24" i="1"/>
  <c r="Q21" i="1"/>
  <c r="M21" i="1"/>
  <c r="Q31" i="1"/>
  <c r="M31" i="1"/>
  <c r="Q13" i="1"/>
  <c r="M13" i="1"/>
  <c r="Q14" i="1"/>
  <c r="M14" i="1"/>
  <c r="J124" i="1"/>
  <c r="F124" i="1"/>
  <c r="J128" i="1"/>
  <c r="F128" i="1"/>
  <c r="J137" i="1"/>
  <c r="F137" i="1"/>
  <c r="J136" i="1"/>
  <c r="F136" i="1"/>
  <c r="J130" i="1"/>
  <c r="F130" i="1"/>
  <c r="J135" i="1"/>
  <c r="F135" i="1"/>
  <c r="J134" i="1"/>
  <c r="F134" i="1"/>
  <c r="J126" i="1"/>
  <c r="F126" i="1"/>
  <c r="J129" i="1"/>
  <c r="F129" i="1"/>
  <c r="J125" i="1"/>
  <c r="F125" i="1"/>
  <c r="J127" i="1"/>
  <c r="F127" i="1"/>
  <c r="J133" i="1"/>
  <c r="F133" i="1"/>
  <c r="J132" i="1"/>
  <c r="F132" i="1"/>
  <c r="J131" i="1"/>
  <c r="F131" i="1"/>
  <c r="J118" i="1"/>
  <c r="F118" i="1"/>
  <c r="J120" i="1"/>
  <c r="F120" i="1"/>
  <c r="J119" i="1"/>
  <c r="F119" i="1"/>
  <c r="J97" i="1"/>
  <c r="F97" i="1"/>
  <c r="J101" i="1"/>
  <c r="F101" i="1"/>
  <c r="J104" i="1"/>
  <c r="F104" i="1"/>
  <c r="J99" i="1"/>
  <c r="F99" i="1"/>
  <c r="J100" i="1"/>
  <c r="F100" i="1"/>
  <c r="J103" i="1"/>
  <c r="F103" i="1"/>
  <c r="J98" i="1"/>
  <c r="F98" i="1"/>
  <c r="J106" i="1"/>
  <c r="F106" i="1"/>
  <c r="J96" i="1"/>
  <c r="F96" i="1"/>
  <c r="J109" i="1"/>
  <c r="F109" i="1"/>
  <c r="J102" i="1"/>
  <c r="F102" i="1"/>
  <c r="J114" i="1"/>
  <c r="F114" i="1"/>
  <c r="J105" i="1"/>
  <c r="F105" i="1"/>
  <c r="J107" i="1"/>
  <c r="F107" i="1"/>
  <c r="J108" i="1"/>
  <c r="F108" i="1"/>
  <c r="J113" i="1"/>
  <c r="F113" i="1"/>
  <c r="J112" i="1"/>
  <c r="F112" i="1"/>
  <c r="J111" i="1"/>
  <c r="F111" i="1"/>
  <c r="J110" i="1"/>
  <c r="F110" i="1"/>
  <c r="J90" i="1"/>
  <c r="F90" i="1"/>
  <c r="J91" i="1"/>
  <c r="F91" i="1"/>
  <c r="J92" i="1"/>
  <c r="F92" i="1"/>
  <c r="J61" i="1"/>
  <c r="F61" i="1"/>
  <c r="J62" i="1"/>
  <c r="F62" i="1"/>
  <c r="J60" i="1"/>
  <c r="F60" i="1"/>
  <c r="J64" i="1"/>
  <c r="F64" i="1"/>
  <c r="J63" i="1"/>
  <c r="F63" i="1"/>
  <c r="J70" i="1"/>
  <c r="F70" i="1"/>
  <c r="J59" i="1"/>
  <c r="F59" i="1"/>
  <c r="J65" i="1"/>
  <c r="F65" i="1"/>
  <c r="J73" i="1"/>
  <c r="F73" i="1"/>
  <c r="J71" i="1"/>
  <c r="F71" i="1"/>
  <c r="J66" i="1"/>
  <c r="F66" i="1"/>
  <c r="J75" i="1"/>
  <c r="F75" i="1"/>
  <c r="J69" i="1"/>
  <c r="F69" i="1"/>
  <c r="J76" i="1"/>
  <c r="F76" i="1"/>
  <c r="J68" i="1"/>
  <c r="F68" i="1"/>
  <c r="J85" i="1"/>
  <c r="F85" i="1"/>
  <c r="J78" i="1"/>
  <c r="F78" i="1"/>
  <c r="J84" i="1"/>
  <c r="F84" i="1"/>
  <c r="J67" i="1"/>
  <c r="F67" i="1"/>
  <c r="J83" i="1"/>
  <c r="F83" i="1"/>
  <c r="J82" i="1"/>
  <c r="F82" i="1"/>
  <c r="J74" i="1"/>
  <c r="F74" i="1"/>
  <c r="J72" i="1"/>
  <c r="F72" i="1"/>
  <c r="J81" i="1"/>
  <c r="F81" i="1"/>
  <c r="J80" i="1"/>
  <c r="F80" i="1"/>
  <c r="J79" i="1"/>
  <c r="F79" i="1"/>
  <c r="J77" i="1"/>
  <c r="F77" i="1"/>
  <c r="J54" i="1"/>
  <c r="F54" i="1"/>
  <c r="J53" i="1"/>
  <c r="F53" i="1"/>
  <c r="J52" i="1"/>
  <c r="F52" i="1"/>
  <c r="J19" i="1"/>
  <c r="F19" i="1"/>
  <c r="J47" i="1"/>
  <c r="F47" i="1"/>
  <c r="J46" i="1"/>
  <c r="F46" i="1"/>
  <c r="J28" i="1"/>
  <c r="F28" i="1"/>
  <c r="J26" i="1"/>
  <c r="F26" i="1"/>
  <c r="J35" i="1"/>
  <c r="F35" i="1"/>
  <c r="J33" i="1"/>
  <c r="F33" i="1"/>
  <c r="J38" i="1"/>
  <c r="F38" i="1"/>
  <c r="J45" i="1"/>
  <c r="F45" i="1"/>
  <c r="J27" i="1"/>
  <c r="F27" i="1"/>
  <c r="J44" i="1"/>
  <c r="F44" i="1"/>
  <c r="J43" i="1"/>
  <c r="F43" i="1"/>
  <c r="J20" i="1"/>
  <c r="F20" i="1"/>
  <c r="J23" i="1"/>
  <c r="F23" i="1"/>
  <c r="J37" i="1"/>
  <c r="F37" i="1"/>
  <c r="J42" i="1"/>
  <c r="F42" i="1"/>
  <c r="J39" i="1"/>
  <c r="F39" i="1"/>
  <c r="J30" i="1"/>
  <c r="F30" i="1"/>
  <c r="J36" i="1"/>
  <c r="F36" i="1"/>
  <c r="J40" i="1"/>
  <c r="F40" i="1"/>
  <c r="J29" i="1"/>
  <c r="F29" i="1"/>
  <c r="J41" i="1"/>
  <c r="F41" i="1"/>
  <c r="J32" i="1"/>
  <c r="F32" i="1"/>
  <c r="J34" i="1"/>
  <c r="F34" i="1"/>
  <c r="J25" i="1"/>
  <c r="F25" i="1"/>
  <c r="J22" i="1"/>
  <c r="F22" i="1"/>
  <c r="J24" i="1"/>
  <c r="F24" i="1"/>
  <c r="J21" i="1"/>
  <c r="F21" i="1"/>
  <c r="J31" i="1"/>
  <c r="F31" i="1"/>
  <c r="J13" i="1"/>
  <c r="F13" i="1"/>
  <c r="J14" i="1"/>
  <c r="K14" i="1" s="1"/>
  <c r="K20" i="1" l="1"/>
  <c r="K77" i="1"/>
  <c r="K108" i="1"/>
  <c r="S108" i="1" s="1"/>
  <c r="K125" i="1"/>
  <c r="K33" i="1"/>
  <c r="K26" i="1"/>
  <c r="K67" i="1"/>
  <c r="K78" i="1"/>
  <c r="K68" i="1"/>
  <c r="K73" i="1"/>
  <c r="R31" i="1"/>
  <c r="R29" i="1"/>
  <c r="R36" i="1"/>
  <c r="R39" i="1"/>
  <c r="R37" i="1"/>
  <c r="R26" i="1"/>
  <c r="R19" i="1"/>
  <c r="R52" i="1"/>
  <c r="R54" i="1"/>
  <c r="R73" i="1"/>
  <c r="R61" i="1"/>
  <c r="R108" i="1"/>
  <c r="R102" i="1"/>
  <c r="R96" i="1"/>
  <c r="R98" i="1"/>
  <c r="R100" i="1"/>
  <c r="R104" i="1"/>
  <c r="K22" i="1"/>
  <c r="K34" i="1"/>
  <c r="K40" i="1"/>
  <c r="K30" i="1"/>
  <c r="K23" i="1"/>
  <c r="K27" i="1"/>
  <c r="K38" i="1"/>
  <c r="K74" i="1"/>
  <c r="K76" i="1"/>
  <c r="K75" i="1"/>
  <c r="K71" i="1"/>
  <c r="K70" i="1"/>
  <c r="K124" i="1"/>
  <c r="R21" i="1"/>
  <c r="R22" i="1"/>
  <c r="R34" i="1"/>
  <c r="R23" i="1"/>
  <c r="R27" i="1"/>
  <c r="R35" i="1"/>
  <c r="R53" i="1"/>
  <c r="R74" i="1"/>
  <c r="R76" i="1"/>
  <c r="R75" i="1"/>
  <c r="R71" i="1"/>
  <c r="R65" i="1"/>
  <c r="R70" i="1"/>
  <c r="R64" i="1"/>
  <c r="R62" i="1"/>
  <c r="R92" i="1"/>
  <c r="R90" i="1"/>
  <c r="R107" i="1"/>
  <c r="R106" i="1"/>
  <c r="R99" i="1"/>
  <c r="R119" i="1"/>
  <c r="R118" i="1"/>
  <c r="R127" i="1"/>
  <c r="R129" i="1"/>
  <c r="K59" i="1"/>
  <c r="K63" i="1"/>
  <c r="K60" i="1"/>
  <c r="K61" i="1"/>
  <c r="K91" i="1"/>
  <c r="K96" i="1"/>
  <c r="K98" i="1"/>
  <c r="S98" i="1" s="1"/>
  <c r="K100" i="1"/>
  <c r="S100" i="1" s="1"/>
  <c r="K104" i="1"/>
  <c r="K97" i="1"/>
  <c r="K126" i="1"/>
  <c r="K128" i="1"/>
  <c r="R24" i="1"/>
  <c r="R32" i="1"/>
  <c r="R72" i="1"/>
  <c r="R68" i="1"/>
  <c r="R91" i="1"/>
  <c r="K53" i="1"/>
  <c r="R130" i="1"/>
  <c r="K13" i="1"/>
  <c r="K24" i="1"/>
  <c r="S24" i="1" s="1"/>
  <c r="K25" i="1"/>
  <c r="K32" i="1"/>
  <c r="S32" i="1" s="1"/>
  <c r="K29" i="1"/>
  <c r="S29" i="1" s="1"/>
  <c r="K28" i="1"/>
  <c r="K65" i="1"/>
  <c r="K62" i="1"/>
  <c r="S62" i="1" s="1"/>
  <c r="K92" i="1"/>
  <c r="S92" i="1" s="1"/>
  <c r="K90" i="1"/>
  <c r="S90" i="1" s="1"/>
  <c r="K107" i="1"/>
  <c r="S107" i="1" s="1"/>
  <c r="K109" i="1"/>
  <c r="K103" i="1"/>
  <c r="K119" i="1"/>
  <c r="S119" i="1" s="1"/>
  <c r="K118" i="1"/>
  <c r="S118" i="1" s="1"/>
  <c r="K129" i="1"/>
  <c r="K130" i="1"/>
  <c r="R14" i="1"/>
  <c r="S14" i="1" s="1"/>
  <c r="R40" i="1"/>
  <c r="K19" i="1"/>
  <c r="S19" i="1" s="1"/>
  <c r="K72" i="1"/>
  <c r="R97" i="1"/>
  <c r="R125" i="1"/>
  <c r="K21" i="1"/>
  <c r="K52" i="1"/>
  <c r="K127" i="1"/>
  <c r="R38" i="1"/>
  <c r="R77" i="1"/>
  <c r="R67" i="1"/>
  <c r="R78" i="1"/>
  <c r="R69" i="1"/>
  <c r="R60" i="1"/>
  <c r="R128" i="1"/>
  <c r="K36" i="1"/>
  <c r="K39" i="1"/>
  <c r="S39" i="1" s="1"/>
  <c r="K37" i="1"/>
  <c r="K35" i="1"/>
  <c r="K54" i="1"/>
  <c r="S54" i="1" s="1"/>
  <c r="K69" i="1"/>
  <c r="S69" i="1" s="1"/>
  <c r="K66" i="1"/>
  <c r="K64" i="1"/>
  <c r="S64" i="1" s="1"/>
  <c r="K105" i="1"/>
  <c r="K102" i="1"/>
  <c r="K106" i="1"/>
  <c r="S106" i="1" s="1"/>
  <c r="K99" i="1"/>
  <c r="S99" i="1" s="1"/>
  <c r="K101" i="1"/>
  <c r="R13" i="1"/>
  <c r="R25" i="1"/>
  <c r="R30" i="1"/>
  <c r="S30" i="1" s="1"/>
  <c r="R20" i="1"/>
  <c r="S20" i="1" s="1"/>
  <c r="R33" i="1"/>
  <c r="R28" i="1"/>
  <c r="R105" i="1"/>
  <c r="R126" i="1"/>
  <c r="K31" i="1"/>
  <c r="R66" i="1"/>
  <c r="R63" i="1"/>
  <c r="R124" i="1"/>
  <c r="R59" i="1"/>
  <c r="R109" i="1"/>
  <c r="R103" i="1"/>
  <c r="R101" i="1"/>
  <c r="S91" i="1" l="1"/>
  <c r="S74" i="1"/>
  <c r="S67" i="1"/>
  <c r="S65" i="1"/>
  <c r="S59" i="1"/>
  <c r="S75" i="1"/>
  <c r="S68" i="1"/>
  <c r="S72" i="1"/>
  <c r="S61" i="1"/>
  <c r="S76" i="1"/>
  <c r="S78" i="1"/>
  <c r="S66" i="1"/>
  <c r="S60" i="1"/>
  <c r="S70" i="1"/>
  <c r="S63" i="1"/>
  <c r="S71" i="1"/>
  <c r="S73" i="1"/>
  <c r="S77" i="1"/>
  <c r="S97" i="1"/>
  <c r="S103" i="1"/>
  <c r="S109" i="1"/>
  <c r="S102" i="1"/>
  <c r="S96" i="1"/>
  <c r="S101" i="1"/>
  <c r="S105" i="1"/>
  <c r="S104" i="1"/>
  <c r="S129" i="1"/>
  <c r="S126" i="1"/>
  <c r="S124" i="1"/>
  <c r="S125" i="1"/>
  <c r="S127" i="1"/>
  <c r="S130" i="1"/>
  <c r="S128" i="1"/>
  <c r="S31" i="1"/>
  <c r="S33" i="1"/>
  <c r="S38" i="1"/>
  <c r="S53" i="1"/>
  <c r="S35" i="1"/>
  <c r="S52" i="1"/>
  <c r="S23" i="1"/>
  <c r="S22" i="1"/>
  <c r="S37" i="1"/>
  <c r="S21" i="1"/>
  <c r="S36" i="1"/>
  <c r="S40" i="1"/>
  <c r="S27" i="1"/>
  <c r="S34" i="1"/>
  <c r="S26" i="1"/>
  <c r="S25" i="1"/>
  <c r="S28" i="1"/>
  <c r="S13" i="1"/>
</calcChain>
</file>

<file path=xl/sharedStrings.xml><?xml version="1.0" encoding="utf-8"?>
<sst xmlns="http://schemas.openxmlformats.org/spreadsheetml/2006/main" count="640" uniqueCount="177">
  <si>
    <t>XXIV Szkolna Liga Sportów Letnich</t>
  </si>
  <si>
    <t>Skoki Narciarskie</t>
  </si>
  <si>
    <t xml:space="preserve">Sędziowie orzekający: </t>
  </si>
  <si>
    <t>Delegat Techniczny: Kazimierz Długopolski</t>
  </si>
  <si>
    <t>C</t>
  </si>
  <si>
    <t>Halina Wyroba</t>
  </si>
  <si>
    <t>A</t>
  </si>
  <si>
    <t>Edward Przybyła</t>
  </si>
  <si>
    <t>Kierownik zawodów: Henryk Radźko</t>
  </si>
  <si>
    <t>B</t>
  </si>
  <si>
    <t>Dariusz Czerniawski</t>
  </si>
  <si>
    <t>Dziewczęta 2009 i mł.</t>
  </si>
  <si>
    <t>skocznia K - 15</t>
  </si>
  <si>
    <t>M</t>
  </si>
  <si>
    <t>NAZWISKO I IMIĘ</t>
  </si>
  <si>
    <t>ROK</t>
  </si>
  <si>
    <t>KLUB</t>
  </si>
  <si>
    <t>Metry</t>
  </si>
  <si>
    <t>Pkt długość</t>
  </si>
  <si>
    <t>Sędzia A</t>
  </si>
  <si>
    <t>Sędzia B</t>
  </si>
  <si>
    <t>Sędzia C</t>
  </si>
  <si>
    <t>A+B+C</t>
  </si>
  <si>
    <t>Nota</t>
  </si>
  <si>
    <t>Bartol Hania</t>
  </si>
  <si>
    <t>KS Evenement</t>
  </si>
  <si>
    <t>Sobczyk Kalina</t>
  </si>
  <si>
    <t>Chłopcy 2009 i mł.</t>
  </si>
  <si>
    <t>MrowcaPiotr</t>
  </si>
  <si>
    <t>TS Wisła</t>
  </si>
  <si>
    <t>Pabon Adam</t>
  </si>
  <si>
    <t>Luberda Aleksander</t>
  </si>
  <si>
    <t>AZS</t>
  </si>
  <si>
    <t>Luberda Rafał</t>
  </si>
  <si>
    <t>KS Rutkow-ski</t>
  </si>
  <si>
    <t>Ustupski Mateusz</t>
  </si>
  <si>
    <t>Bednar Arkadiusz</t>
  </si>
  <si>
    <t>UKS Zogrody Stare Bystre</t>
  </si>
  <si>
    <t>Tatar Maciej</t>
  </si>
  <si>
    <t>Gąsienica-Ciaptak Jędrzej</t>
  </si>
  <si>
    <t>DNS</t>
  </si>
  <si>
    <t>Jarząbek Kamil</t>
  </si>
  <si>
    <t>Ciężadlik Antoni</t>
  </si>
  <si>
    <t>Bobak Piotr</t>
  </si>
  <si>
    <t>Czech Jan</t>
  </si>
  <si>
    <t>Gąsienica Szymon</t>
  </si>
  <si>
    <t>Król Marian</t>
  </si>
  <si>
    <t>Nędza-Kubiniec Jakub</t>
  </si>
  <si>
    <t>Zapotoczny Alan</t>
  </si>
  <si>
    <t>Prokop Adrian</t>
  </si>
  <si>
    <t>Niżnik Jan</t>
  </si>
  <si>
    <t>KS Chochołów</t>
  </si>
  <si>
    <t>Gustab Kamil</t>
  </si>
  <si>
    <t>Gąsienica Stanisław</t>
  </si>
  <si>
    <t>Hyrczyk Dariusz</t>
  </si>
  <si>
    <t>UKS Sołtysianie</t>
  </si>
  <si>
    <t>Sławecki Jan</t>
  </si>
  <si>
    <t>Stopka Jan</t>
  </si>
  <si>
    <t>KS Rutkowski Ski</t>
  </si>
  <si>
    <t>Duda Filip</t>
  </si>
  <si>
    <t>Bobak Marcin</t>
  </si>
  <si>
    <t>Słomka Mateusz</t>
  </si>
  <si>
    <t>Twaróg Maksymilian</t>
  </si>
  <si>
    <t>Łowicki Kamil</t>
  </si>
  <si>
    <t>Filipiec Filip</t>
  </si>
  <si>
    <t>Dziewczęta 2007-2008</t>
  </si>
  <si>
    <t>skocznia K - 35</t>
  </si>
  <si>
    <t>Frączek Ewa</t>
  </si>
  <si>
    <t>Polanowska Amelia</t>
  </si>
  <si>
    <t>Słowik Łucja</t>
  </si>
  <si>
    <t>Chłopcy 2007 - 2008</t>
  </si>
  <si>
    <t>Luberda Robert</t>
  </si>
  <si>
    <t>Jarosz Michał</t>
  </si>
  <si>
    <t>Kluś Kamil</t>
  </si>
  <si>
    <t>Nowak Piotr</t>
  </si>
  <si>
    <t>Stoch Dawid</t>
  </si>
  <si>
    <t>Jarończyk Szczepan</t>
  </si>
  <si>
    <t>Kosidikis Karol</t>
  </si>
  <si>
    <t>Urbański Szymon</t>
  </si>
  <si>
    <t>Cudzich Michał</t>
  </si>
  <si>
    <t>Moczarny Kamil</t>
  </si>
  <si>
    <t>Gruszka Mariusz</t>
  </si>
  <si>
    <t>Grzebień Bartłomiej</t>
  </si>
  <si>
    <t>Szwajnos Kamil</t>
  </si>
  <si>
    <t>Sobański Marcin</t>
  </si>
  <si>
    <t>Dzioboń Dawid</t>
  </si>
  <si>
    <t>Lichaj Paweł</t>
  </si>
  <si>
    <t>LKS Poroniec</t>
  </si>
  <si>
    <t>Wiercioch Stanisław</t>
  </si>
  <si>
    <t>Michniak Szymon</t>
  </si>
  <si>
    <t>Zarycki Michał</t>
  </si>
  <si>
    <t>Bobak Szymon</t>
  </si>
  <si>
    <t>Bafia Klemens</t>
  </si>
  <si>
    <t>Rafacz Grzegorz</t>
  </si>
  <si>
    <t>Byrski Szymon</t>
  </si>
  <si>
    <t>Łukaszczyk Łukasz</t>
  </si>
  <si>
    <t>Obtułowicz Michał</t>
  </si>
  <si>
    <t>Maciusiak Mateusz</t>
  </si>
  <si>
    <t>Dziewczęta 2005-2006</t>
  </si>
  <si>
    <t>Słowik Natalia</t>
  </si>
  <si>
    <t>Rapacz Zuzanna</t>
  </si>
  <si>
    <t>Bełtowska Pola</t>
  </si>
  <si>
    <t>Chłopcy 2005 - 2006</t>
  </si>
  <si>
    <t>skocznia K - 65</t>
  </si>
  <si>
    <t>Trebunia Kamil</t>
  </si>
  <si>
    <t>Rapacz Jakub</t>
  </si>
  <si>
    <t>Rutkowski Seweryn</t>
  </si>
  <si>
    <t xml:space="preserve">KS Rutkow-ski </t>
  </si>
  <si>
    <t>Trebunia Tutka Jakub</t>
  </si>
  <si>
    <t>Długosz Szymon</t>
  </si>
  <si>
    <t>Jarończyk Szymon</t>
  </si>
  <si>
    <t>Król Mateusz</t>
  </si>
  <si>
    <t>Dudzik Wojciech</t>
  </si>
  <si>
    <t>DNA</t>
  </si>
  <si>
    <t>Michniak Mateusz</t>
  </si>
  <si>
    <t>Mroczkowski Jan</t>
  </si>
  <si>
    <t>Amilkiewicz Tymoteusz</t>
  </si>
  <si>
    <t>Wójcik Jakub</t>
  </si>
  <si>
    <t>Dubiel Szymon</t>
  </si>
  <si>
    <t>Waliczek Andrzej</t>
  </si>
  <si>
    <t>Jarząbek Kacper</t>
  </si>
  <si>
    <t>Staszel Klemens</t>
  </si>
  <si>
    <t>Serwatowicz Mikołaj</t>
  </si>
  <si>
    <t>Rafacz Rafał</t>
  </si>
  <si>
    <t>Joniak Klemens</t>
  </si>
  <si>
    <t>Dziewczęta 2003-2004</t>
  </si>
  <si>
    <t>Kobiela Natalia</t>
  </si>
  <si>
    <t>Polanowska Wiktoria</t>
  </si>
  <si>
    <t>Bełtowska Marcelina</t>
  </si>
  <si>
    <t>Chłopcy 2003 - 2004</t>
  </si>
  <si>
    <t>Majerczyk Stanisław</t>
  </si>
  <si>
    <t>Bukowski Jan</t>
  </si>
  <si>
    <t>Haza Jakub</t>
  </si>
  <si>
    <t>Słodyczka Kamil</t>
  </si>
  <si>
    <t>Marusarz Stanisław</t>
  </si>
  <si>
    <t>Liszka Jan</t>
  </si>
  <si>
    <t>Bobak Bartłomiej</t>
  </si>
  <si>
    <t>Zygmuntowicz Sebastian</t>
  </si>
  <si>
    <t>Dawidek Maciej</t>
  </si>
  <si>
    <t>Galica Jan</t>
  </si>
  <si>
    <t>Rzadkosz Jan</t>
  </si>
  <si>
    <t>Zapotoczny Szymon</t>
  </si>
  <si>
    <t>Cudzich Jan</t>
  </si>
  <si>
    <t>Wróbel Marcin</t>
  </si>
  <si>
    <t>Nota s1+s2</t>
  </si>
  <si>
    <t>Nr</t>
  </si>
  <si>
    <t xml:space="preserve"> A</t>
  </si>
  <si>
    <t xml:space="preserve"> B</t>
  </si>
  <si>
    <t xml:space="preserve"> C</t>
  </si>
  <si>
    <t xml:space="preserve">Miejsce </t>
  </si>
  <si>
    <t>Pkt</t>
  </si>
  <si>
    <t>COS Zakopane</t>
  </si>
  <si>
    <t>godz. 10:00</t>
  </si>
  <si>
    <t>Seria 1</t>
  </si>
  <si>
    <t>Seria 2</t>
  </si>
  <si>
    <t>Wyniki skoków</t>
  </si>
  <si>
    <t>Organizator MOSiR Zakopane</t>
  </si>
  <si>
    <t>Wyniki kombinacji norweskiej</t>
  </si>
  <si>
    <t>2 km</t>
  </si>
  <si>
    <t>Nazwisko i Imię</t>
  </si>
  <si>
    <t>Rocznik</t>
  </si>
  <si>
    <t>Klub</t>
  </si>
  <si>
    <t>Czas startu</t>
  </si>
  <si>
    <t>Czas mety</t>
  </si>
  <si>
    <t>Miejsce</t>
  </si>
  <si>
    <t>Czas biegu</t>
  </si>
  <si>
    <t>DNF</t>
  </si>
  <si>
    <t>Dziewczęta  2005 - 2006</t>
  </si>
  <si>
    <t>3 km</t>
  </si>
  <si>
    <t>5 km</t>
  </si>
  <si>
    <t>Start skoków</t>
  </si>
  <si>
    <t>Start biegów nartorolkowych</t>
  </si>
  <si>
    <t>Skoki Narciarskie i Kombinacja Norweska</t>
  </si>
  <si>
    <t>godz. 13:00</t>
  </si>
  <si>
    <t>Organizator</t>
  </si>
  <si>
    <t>MOSiR Zakopane</t>
  </si>
  <si>
    <t>TZN (nartorolki)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</si>
</sst>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45" fontId="0" fillId="0" borderId="0" xfId="0" applyNumberFormat="1" applyAlignment="1">
      <alignment vertical="center"/>
    </xf>
    <xf numFmtId="47" fontId="0" fillId="0" borderId="0" xfId="0" applyNumberFormat="1"/>
    <xf numFmtId="45" fontId="0" fillId="0" borderId="0" xfId="0" applyNumberFormat="1"/>
    <xf numFmtId="47" fontId="0" fillId="0" borderId="0" xfId="0" applyNumberFormat="1" applyAlignment="1">
      <alignment vertical="center"/>
    </xf>
    <xf numFmtId="0" fontId="0" fillId="2" borderId="1" xfId="0" applyFill="1" applyBorder="1" applyAlignment="1">
      <alignment vertical="center" wrapText="1"/>
    </xf>
    <xf numFmtId="47" fontId="0" fillId="0" borderId="0" xfId="0" applyNumberFormat="1" applyAlignment="1">
      <alignment horizontal="right"/>
    </xf>
    <xf numFmtId="47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910588</xdr:colOff>
      <xdr:row>3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1234438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161925</xdr:rowOff>
    </xdr:from>
    <xdr:to>
      <xdr:col>1</xdr:col>
      <xdr:colOff>681988</xdr:colOff>
      <xdr:row>7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71575"/>
          <a:ext cx="1215388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workbookViewId="0">
      <selection activeCell="X12" sqref="X12"/>
    </sheetView>
  </sheetViews>
  <sheetFormatPr defaultRowHeight="15" x14ac:dyDescent="0.25"/>
  <cols>
    <col min="1" max="1" width="4.5703125" customWidth="1"/>
    <col min="2" max="2" width="18.42578125" customWidth="1"/>
    <col min="3" max="3" width="5.85546875" customWidth="1"/>
    <col min="4" max="4" width="13.28515625" customWidth="1"/>
    <col min="5" max="5" width="6.140625" customWidth="1"/>
    <col min="6" max="6" width="8.140625" customWidth="1"/>
    <col min="7" max="7" width="4.85546875" customWidth="1"/>
    <col min="8" max="9" width="4.5703125" customWidth="1"/>
    <col min="10" max="10" width="6.85546875" customWidth="1"/>
    <col min="11" max="11" width="5.85546875" customWidth="1"/>
    <col min="12" max="12" width="6" customWidth="1"/>
    <col min="13" max="13" width="7.42578125" customWidth="1"/>
    <col min="14" max="14" width="4.7109375" customWidth="1"/>
    <col min="15" max="15" width="4.140625" customWidth="1"/>
    <col min="16" max="16" width="4.85546875" customWidth="1"/>
    <col min="17" max="17" width="7.140625" customWidth="1"/>
    <col min="18" max="18" width="6" bestFit="1" customWidth="1"/>
    <col min="19" max="19" width="6.28515625" customWidth="1"/>
    <col min="20" max="20" width="7.5703125" customWidth="1"/>
    <col min="21" max="21" width="5.42578125" customWidth="1"/>
  </cols>
  <sheetData>
    <row r="1" spans="1:21" ht="36" x14ac:dyDescent="0.55000000000000004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21" ht="28.5" x14ac:dyDescent="0.4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21" ht="15.75" x14ac:dyDescent="0.25">
      <c r="A3" s="1"/>
      <c r="C3" s="1"/>
      <c r="D3" s="15" t="s">
        <v>155</v>
      </c>
      <c r="E3" s="1"/>
      <c r="F3" s="1"/>
      <c r="G3" s="1"/>
      <c r="H3" s="1"/>
      <c r="I3" s="1"/>
    </row>
    <row r="4" spans="1:21" x14ac:dyDescent="0.25">
      <c r="D4" t="s">
        <v>151</v>
      </c>
      <c r="G4" t="s">
        <v>152</v>
      </c>
    </row>
    <row r="5" spans="1:21" x14ac:dyDescent="0.25">
      <c r="F5" s="1"/>
      <c r="G5" s="1"/>
    </row>
    <row r="6" spans="1:21" x14ac:dyDescent="0.25">
      <c r="B6" t="s">
        <v>3</v>
      </c>
      <c r="H6" t="s">
        <v>2</v>
      </c>
    </row>
    <row r="7" spans="1:21" x14ac:dyDescent="0.25">
      <c r="H7" s="1" t="s">
        <v>6</v>
      </c>
      <c r="I7" s="2" t="s">
        <v>7</v>
      </c>
    </row>
    <row r="8" spans="1:21" x14ac:dyDescent="0.25">
      <c r="B8" t="s">
        <v>8</v>
      </c>
      <c r="H8" s="1" t="s">
        <v>9</v>
      </c>
      <c r="I8" s="2" t="s">
        <v>10</v>
      </c>
    </row>
    <row r="9" spans="1:21" x14ac:dyDescent="0.25">
      <c r="H9" s="1" t="s">
        <v>4</v>
      </c>
      <c r="I9" s="2" t="s">
        <v>5</v>
      </c>
    </row>
    <row r="10" spans="1:21" x14ac:dyDescent="0.25">
      <c r="B10" s="3" t="s">
        <v>11</v>
      </c>
      <c r="C10" s="1"/>
      <c r="D10" s="3" t="s">
        <v>12</v>
      </c>
    </row>
    <row r="11" spans="1:21" x14ac:dyDescent="0.25">
      <c r="A11" s="1"/>
      <c r="E11" s="26" t="s">
        <v>153</v>
      </c>
      <c r="F11" s="26"/>
      <c r="G11" s="26"/>
      <c r="H11" s="26"/>
      <c r="I11" s="26"/>
      <c r="J11" s="26"/>
      <c r="K11" s="26"/>
      <c r="L11" s="26" t="s">
        <v>154</v>
      </c>
      <c r="M11" s="26"/>
      <c r="N11" s="26"/>
      <c r="O11" s="26"/>
      <c r="P11" s="26"/>
      <c r="Q11" s="26"/>
      <c r="R11" s="26"/>
    </row>
    <row r="12" spans="1:21" ht="45" x14ac:dyDescent="0.25">
      <c r="A12" s="4" t="s">
        <v>145</v>
      </c>
      <c r="B12" s="4" t="s">
        <v>14</v>
      </c>
      <c r="C12" s="4" t="s">
        <v>15</v>
      </c>
      <c r="D12" s="4" t="s">
        <v>16</v>
      </c>
      <c r="E12" s="9" t="s">
        <v>17</v>
      </c>
      <c r="F12" s="10" t="s">
        <v>18</v>
      </c>
      <c r="G12" s="10" t="s">
        <v>146</v>
      </c>
      <c r="H12" s="10" t="s">
        <v>147</v>
      </c>
      <c r="I12" s="10" t="s">
        <v>148</v>
      </c>
      <c r="J12" s="9" t="s">
        <v>22</v>
      </c>
      <c r="K12" s="9" t="s">
        <v>23</v>
      </c>
      <c r="L12" s="9" t="s">
        <v>17</v>
      </c>
      <c r="M12" s="10" t="s">
        <v>18</v>
      </c>
      <c r="N12" s="9" t="s">
        <v>146</v>
      </c>
      <c r="O12" s="9" t="s">
        <v>147</v>
      </c>
      <c r="P12" s="9" t="s">
        <v>148</v>
      </c>
      <c r="Q12" s="9" t="s">
        <v>22</v>
      </c>
      <c r="R12" s="9" t="s">
        <v>23</v>
      </c>
      <c r="S12" s="11" t="s">
        <v>144</v>
      </c>
      <c r="T12" s="9" t="s">
        <v>149</v>
      </c>
      <c r="U12" s="9" t="s">
        <v>150</v>
      </c>
    </row>
    <row r="13" spans="1:21" x14ac:dyDescent="0.25">
      <c r="A13" s="1">
        <v>3</v>
      </c>
      <c r="B13" t="s">
        <v>26</v>
      </c>
      <c r="C13" s="1">
        <v>2009</v>
      </c>
      <c r="D13" t="s">
        <v>25</v>
      </c>
      <c r="E13" s="1">
        <v>8.5</v>
      </c>
      <c r="F13" s="1">
        <f>60+((E13-15)*5.2)</f>
        <v>26.199999999999996</v>
      </c>
      <c r="G13" s="1">
        <v>8</v>
      </c>
      <c r="H13" s="1">
        <v>7.5</v>
      </c>
      <c r="I13" s="1">
        <v>8</v>
      </c>
      <c r="J13" s="1">
        <f>SUM(G13:I13)</f>
        <v>23.5</v>
      </c>
      <c r="K13" s="1">
        <f>SUM(F13+J13)</f>
        <v>49.699999999999996</v>
      </c>
      <c r="L13" s="1">
        <v>9.5</v>
      </c>
      <c r="M13" s="1">
        <f>60+((L13-15)*5.2)</f>
        <v>31.4</v>
      </c>
      <c r="N13" s="1">
        <v>9</v>
      </c>
      <c r="O13" s="1">
        <v>9.5</v>
      </c>
      <c r="P13" s="1">
        <v>9.5</v>
      </c>
      <c r="Q13" s="1">
        <f>SUM(N13:P13)</f>
        <v>28</v>
      </c>
      <c r="R13" s="1">
        <f>SUM(M13+Q13)</f>
        <v>59.4</v>
      </c>
      <c r="S13">
        <f>K13+R13</f>
        <v>109.1</v>
      </c>
      <c r="T13" s="5">
        <v>1</v>
      </c>
      <c r="U13">
        <v>50</v>
      </c>
    </row>
    <row r="14" spans="1:21" x14ac:dyDescent="0.25">
      <c r="A14" s="1">
        <v>2</v>
      </c>
      <c r="B14" t="s">
        <v>24</v>
      </c>
      <c r="C14" s="1">
        <v>2010</v>
      </c>
      <c r="D14" t="s">
        <v>25</v>
      </c>
      <c r="E14" s="1">
        <v>9</v>
      </c>
      <c r="F14" s="1">
        <v>4.5</v>
      </c>
      <c r="G14" s="1">
        <v>4.5</v>
      </c>
      <c r="H14" s="1">
        <v>4.5</v>
      </c>
      <c r="I14" s="1">
        <v>4.5</v>
      </c>
      <c r="J14" s="1">
        <f>SUM(G14:I14)</f>
        <v>13.5</v>
      </c>
      <c r="K14" s="1">
        <f>SUM(F14+J14)</f>
        <v>18</v>
      </c>
      <c r="L14" s="1">
        <v>9</v>
      </c>
      <c r="M14" s="1">
        <f>60+((L14-15)*5.2)</f>
        <v>28.799999999999997</v>
      </c>
      <c r="N14" s="1">
        <v>9</v>
      </c>
      <c r="O14" s="1">
        <v>9</v>
      </c>
      <c r="P14" s="1">
        <v>9</v>
      </c>
      <c r="Q14" s="1">
        <f>SUM(N14:P14)</f>
        <v>27</v>
      </c>
      <c r="R14" s="1">
        <f>SUM(M14+Q14)</f>
        <v>55.8</v>
      </c>
      <c r="S14">
        <f>K14+R14</f>
        <v>73.8</v>
      </c>
      <c r="T14" s="5">
        <v>2</v>
      </c>
      <c r="U14">
        <v>45</v>
      </c>
    </row>
    <row r="16" spans="1:21" x14ac:dyDescent="0.25">
      <c r="B16" s="3" t="s">
        <v>27</v>
      </c>
      <c r="C16" s="1"/>
      <c r="D16" s="3" t="s">
        <v>12</v>
      </c>
    </row>
    <row r="17" spans="1:21" x14ac:dyDescent="0.25">
      <c r="A17" s="1"/>
      <c r="E17" s="26" t="s">
        <v>153</v>
      </c>
      <c r="F17" s="26"/>
      <c r="G17" s="26"/>
      <c r="H17" s="26"/>
      <c r="I17" s="26"/>
      <c r="J17" s="26"/>
      <c r="K17" s="26"/>
      <c r="L17" s="26" t="s">
        <v>154</v>
      </c>
      <c r="M17" s="26"/>
      <c r="N17" s="26"/>
      <c r="O17" s="26"/>
      <c r="P17" s="26"/>
      <c r="Q17" s="26"/>
      <c r="R17" s="26"/>
    </row>
    <row r="18" spans="1:21" ht="45" x14ac:dyDescent="0.25">
      <c r="A18" s="4" t="s">
        <v>145</v>
      </c>
      <c r="B18" s="4" t="s">
        <v>14</v>
      </c>
      <c r="C18" s="4" t="s">
        <v>15</v>
      </c>
      <c r="D18" s="4" t="s">
        <v>16</v>
      </c>
      <c r="E18" s="9" t="s">
        <v>17</v>
      </c>
      <c r="F18" s="10" t="s">
        <v>18</v>
      </c>
      <c r="G18" s="10" t="s">
        <v>19</v>
      </c>
      <c r="H18" s="10" t="s">
        <v>20</v>
      </c>
      <c r="I18" s="10" t="s">
        <v>21</v>
      </c>
      <c r="J18" s="9" t="s">
        <v>22</v>
      </c>
      <c r="K18" s="9" t="s">
        <v>23</v>
      </c>
      <c r="L18" s="9" t="s">
        <v>17</v>
      </c>
      <c r="M18" s="10" t="s">
        <v>18</v>
      </c>
      <c r="N18" s="9" t="s">
        <v>19</v>
      </c>
      <c r="O18" s="9" t="s">
        <v>20</v>
      </c>
      <c r="P18" s="9" t="s">
        <v>21</v>
      </c>
      <c r="Q18" s="9" t="s">
        <v>22</v>
      </c>
      <c r="R18" s="9" t="s">
        <v>23</v>
      </c>
      <c r="S18" s="11" t="s">
        <v>144</v>
      </c>
      <c r="T18" s="9" t="s">
        <v>149</v>
      </c>
      <c r="U18" s="9" t="s">
        <v>150</v>
      </c>
    </row>
    <row r="19" spans="1:21" x14ac:dyDescent="0.25">
      <c r="A19" s="1">
        <v>33</v>
      </c>
      <c r="B19" t="s">
        <v>64</v>
      </c>
      <c r="C19" s="1">
        <v>2009</v>
      </c>
      <c r="D19" t="s">
        <v>25</v>
      </c>
      <c r="E19" s="1">
        <v>16</v>
      </c>
      <c r="F19" s="1">
        <f t="shared" ref="F19:F47" si="0">60+((E19-15)*5.2)</f>
        <v>65.2</v>
      </c>
      <c r="G19" s="1">
        <v>16.5</v>
      </c>
      <c r="H19" s="1">
        <v>16.5</v>
      </c>
      <c r="I19" s="1">
        <v>16.5</v>
      </c>
      <c r="J19" s="1">
        <f t="shared" ref="J19:J47" si="1">SUM(G19:I19)</f>
        <v>49.5</v>
      </c>
      <c r="K19" s="1">
        <f t="shared" ref="K19:K40" si="2">SUM(F19+J19)</f>
        <v>114.7</v>
      </c>
      <c r="L19" s="1">
        <v>15</v>
      </c>
      <c r="M19" s="1">
        <f t="shared" ref="M19:M47" si="3">60+((L19-15)*5.2)</f>
        <v>60</v>
      </c>
      <c r="N19" s="1">
        <v>16</v>
      </c>
      <c r="O19" s="1">
        <v>15.5</v>
      </c>
      <c r="P19" s="1">
        <v>15.5</v>
      </c>
      <c r="Q19" s="1">
        <f t="shared" ref="Q19:Q47" si="4">SUM(N19:P19)</f>
        <v>47</v>
      </c>
      <c r="R19" s="1">
        <f t="shared" ref="R19:R40" si="5">SUM(M19+Q19)</f>
        <v>107</v>
      </c>
      <c r="S19">
        <f t="shared" ref="S19:S40" si="6">K19+R19</f>
        <v>221.7</v>
      </c>
      <c r="T19" s="5">
        <v>1</v>
      </c>
      <c r="U19">
        <v>50</v>
      </c>
    </row>
    <row r="20" spans="1:21" x14ac:dyDescent="0.25">
      <c r="A20" s="1">
        <v>21</v>
      </c>
      <c r="B20" t="s">
        <v>49</v>
      </c>
      <c r="C20" s="1">
        <v>2010</v>
      </c>
      <c r="D20" t="s">
        <v>29</v>
      </c>
      <c r="E20" s="1">
        <v>14</v>
      </c>
      <c r="F20" s="1">
        <f t="shared" si="0"/>
        <v>54.8</v>
      </c>
      <c r="G20" s="1">
        <v>14</v>
      </c>
      <c r="H20" s="1">
        <v>14</v>
      </c>
      <c r="I20" s="1">
        <v>14</v>
      </c>
      <c r="J20" s="1">
        <f t="shared" si="1"/>
        <v>42</v>
      </c>
      <c r="K20" s="1">
        <f t="shared" si="2"/>
        <v>96.8</v>
      </c>
      <c r="L20" s="1">
        <v>14</v>
      </c>
      <c r="M20" s="1">
        <f t="shared" si="3"/>
        <v>54.8</v>
      </c>
      <c r="N20" s="1">
        <v>14</v>
      </c>
      <c r="O20" s="1">
        <v>14</v>
      </c>
      <c r="P20" s="1">
        <v>14</v>
      </c>
      <c r="Q20" s="1">
        <f t="shared" si="4"/>
        <v>42</v>
      </c>
      <c r="R20" s="1">
        <f t="shared" si="5"/>
        <v>96.8</v>
      </c>
      <c r="S20">
        <f t="shared" si="6"/>
        <v>193.6</v>
      </c>
      <c r="T20" s="5">
        <v>2</v>
      </c>
      <c r="U20">
        <v>45</v>
      </c>
    </row>
    <row r="21" spans="1:21" x14ac:dyDescent="0.25">
      <c r="A21" s="1">
        <v>6</v>
      </c>
      <c r="B21" t="s">
        <v>30</v>
      </c>
      <c r="C21" s="1">
        <v>2010</v>
      </c>
      <c r="D21" t="s">
        <v>29</v>
      </c>
      <c r="E21" s="1">
        <v>16.5</v>
      </c>
      <c r="F21" s="1">
        <f t="shared" si="0"/>
        <v>67.8</v>
      </c>
      <c r="G21" s="1">
        <v>8</v>
      </c>
      <c r="H21" s="1">
        <v>7.5</v>
      </c>
      <c r="I21" s="1">
        <v>8</v>
      </c>
      <c r="J21" s="1">
        <f t="shared" si="1"/>
        <v>23.5</v>
      </c>
      <c r="K21" s="1">
        <f t="shared" si="2"/>
        <v>91.3</v>
      </c>
      <c r="L21" s="1">
        <v>14.5</v>
      </c>
      <c r="M21" s="1">
        <f t="shared" si="3"/>
        <v>57.4</v>
      </c>
      <c r="N21" s="1">
        <v>15</v>
      </c>
      <c r="O21" s="1">
        <v>14.5</v>
      </c>
      <c r="P21" s="1">
        <v>14.5</v>
      </c>
      <c r="Q21" s="1">
        <f t="shared" si="4"/>
        <v>44</v>
      </c>
      <c r="R21" s="1">
        <f t="shared" si="5"/>
        <v>101.4</v>
      </c>
      <c r="S21">
        <f t="shared" si="6"/>
        <v>192.7</v>
      </c>
      <c r="T21" s="5">
        <v>3</v>
      </c>
      <c r="U21">
        <v>40</v>
      </c>
    </row>
    <row r="22" spans="1:21" x14ac:dyDescent="0.25">
      <c r="A22" s="1">
        <v>8</v>
      </c>
      <c r="B22" t="s">
        <v>33</v>
      </c>
      <c r="C22" s="1">
        <v>2010</v>
      </c>
      <c r="D22" t="s">
        <v>34</v>
      </c>
      <c r="E22" s="1">
        <v>13.5</v>
      </c>
      <c r="F22" s="1">
        <f t="shared" si="0"/>
        <v>52.2</v>
      </c>
      <c r="G22" s="1">
        <v>13</v>
      </c>
      <c r="H22" s="1">
        <v>13</v>
      </c>
      <c r="I22" s="1">
        <v>13</v>
      </c>
      <c r="J22" s="1">
        <f t="shared" si="1"/>
        <v>39</v>
      </c>
      <c r="K22" s="1">
        <f t="shared" si="2"/>
        <v>91.2</v>
      </c>
      <c r="L22" s="1">
        <v>14.5</v>
      </c>
      <c r="M22" s="1">
        <f t="shared" si="3"/>
        <v>57.4</v>
      </c>
      <c r="N22" s="1">
        <v>14</v>
      </c>
      <c r="O22" s="1">
        <v>14.5</v>
      </c>
      <c r="P22" s="1">
        <v>14</v>
      </c>
      <c r="Q22" s="1">
        <f t="shared" si="4"/>
        <v>42.5</v>
      </c>
      <c r="R22" s="1">
        <f t="shared" si="5"/>
        <v>99.9</v>
      </c>
      <c r="S22">
        <f t="shared" si="6"/>
        <v>191.10000000000002</v>
      </c>
      <c r="T22" s="5">
        <v>4</v>
      </c>
      <c r="U22">
        <v>36</v>
      </c>
    </row>
    <row r="23" spans="1:21" x14ac:dyDescent="0.25">
      <c r="A23" s="1">
        <v>20</v>
      </c>
      <c r="B23" t="s">
        <v>48</v>
      </c>
      <c r="C23" s="1">
        <v>2009</v>
      </c>
      <c r="D23" t="s">
        <v>25</v>
      </c>
      <c r="E23" s="1">
        <v>14.5</v>
      </c>
      <c r="F23" s="1">
        <f t="shared" si="0"/>
        <v>57.4</v>
      </c>
      <c r="G23" s="1">
        <v>14.5</v>
      </c>
      <c r="H23" s="1">
        <v>14.5</v>
      </c>
      <c r="I23" s="1">
        <v>14.5</v>
      </c>
      <c r="J23" s="1">
        <f t="shared" si="1"/>
        <v>43.5</v>
      </c>
      <c r="K23" s="1">
        <f t="shared" si="2"/>
        <v>100.9</v>
      </c>
      <c r="L23" s="1">
        <v>13</v>
      </c>
      <c r="M23" s="1">
        <f t="shared" si="3"/>
        <v>49.6</v>
      </c>
      <c r="N23" s="1">
        <v>13</v>
      </c>
      <c r="O23" s="1">
        <v>13.5</v>
      </c>
      <c r="P23" s="1">
        <v>13</v>
      </c>
      <c r="Q23" s="1">
        <f t="shared" si="4"/>
        <v>39.5</v>
      </c>
      <c r="R23" s="1">
        <f t="shared" si="5"/>
        <v>89.1</v>
      </c>
      <c r="S23">
        <f t="shared" si="6"/>
        <v>190</v>
      </c>
      <c r="T23" s="5">
        <v>5</v>
      </c>
      <c r="U23">
        <v>32</v>
      </c>
    </row>
    <row r="24" spans="1:21" x14ac:dyDescent="0.25">
      <c r="A24" s="1">
        <v>7</v>
      </c>
      <c r="B24" t="s">
        <v>31</v>
      </c>
      <c r="C24" s="1">
        <v>2009</v>
      </c>
      <c r="D24" t="s">
        <v>32</v>
      </c>
      <c r="E24" s="1">
        <v>14.5</v>
      </c>
      <c r="F24" s="1">
        <f t="shared" si="0"/>
        <v>57.4</v>
      </c>
      <c r="G24" s="1">
        <v>7</v>
      </c>
      <c r="H24" s="1">
        <v>7</v>
      </c>
      <c r="I24" s="1">
        <v>7</v>
      </c>
      <c r="J24" s="1">
        <f t="shared" si="1"/>
        <v>21</v>
      </c>
      <c r="K24" s="1">
        <f t="shared" si="2"/>
        <v>78.400000000000006</v>
      </c>
      <c r="L24" s="1">
        <v>16</v>
      </c>
      <c r="M24" s="1">
        <f t="shared" si="3"/>
        <v>65.2</v>
      </c>
      <c r="N24" s="1">
        <v>15</v>
      </c>
      <c r="O24" s="1">
        <v>15</v>
      </c>
      <c r="P24" s="1">
        <v>15</v>
      </c>
      <c r="Q24" s="1">
        <f t="shared" si="4"/>
        <v>45</v>
      </c>
      <c r="R24" s="1">
        <f t="shared" si="5"/>
        <v>110.2</v>
      </c>
      <c r="S24">
        <f t="shared" si="6"/>
        <v>188.60000000000002</v>
      </c>
      <c r="T24" s="5">
        <v>6</v>
      </c>
      <c r="U24">
        <v>29</v>
      </c>
    </row>
    <row r="25" spans="1:21" x14ac:dyDescent="0.25">
      <c r="A25" s="1">
        <v>9</v>
      </c>
      <c r="B25" t="s">
        <v>35</v>
      </c>
      <c r="C25" s="1">
        <v>2009</v>
      </c>
      <c r="D25" t="s">
        <v>34</v>
      </c>
      <c r="E25" s="1">
        <v>13.5</v>
      </c>
      <c r="F25" s="1">
        <f t="shared" si="0"/>
        <v>52.2</v>
      </c>
      <c r="G25" s="1">
        <v>13</v>
      </c>
      <c r="H25" s="1">
        <v>13.5</v>
      </c>
      <c r="I25" s="1">
        <v>13</v>
      </c>
      <c r="J25" s="1">
        <f t="shared" si="1"/>
        <v>39.5</v>
      </c>
      <c r="K25" s="1">
        <f t="shared" si="2"/>
        <v>91.7</v>
      </c>
      <c r="L25" s="1">
        <v>13.5</v>
      </c>
      <c r="M25" s="1">
        <f t="shared" si="3"/>
        <v>52.2</v>
      </c>
      <c r="N25" s="1">
        <v>13.5</v>
      </c>
      <c r="O25" s="1">
        <v>13.5</v>
      </c>
      <c r="P25" s="1">
        <v>13.5</v>
      </c>
      <c r="Q25" s="1">
        <f t="shared" si="4"/>
        <v>40.5</v>
      </c>
      <c r="R25" s="1">
        <f t="shared" si="5"/>
        <v>92.7</v>
      </c>
      <c r="S25">
        <f t="shared" si="6"/>
        <v>184.4</v>
      </c>
      <c r="T25" s="5">
        <v>7</v>
      </c>
      <c r="U25">
        <v>26</v>
      </c>
    </row>
    <row r="26" spans="1:21" x14ac:dyDescent="0.25">
      <c r="A26" s="1">
        <v>29</v>
      </c>
      <c r="B26" t="s">
        <v>60</v>
      </c>
      <c r="C26" s="1">
        <v>2009</v>
      </c>
      <c r="D26" t="s">
        <v>51</v>
      </c>
      <c r="E26" s="1">
        <v>13.5</v>
      </c>
      <c r="F26" s="1">
        <f t="shared" si="0"/>
        <v>52.2</v>
      </c>
      <c r="G26" s="1">
        <v>13</v>
      </c>
      <c r="H26" s="1">
        <v>14</v>
      </c>
      <c r="I26" s="1">
        <v>13</v>
      </c>
      <c r="J26" s="1">
        <f t="shared" si="1"/>
        <v>40</v>
      </c>
      <c r="K26" s="1">
        <f t="shared" si="2"/>
        <v>92.2</v>
      </c>
      <c r="L26" s="1">
        <v>13</v>
      </c>
      <c r="M26" s="1">
        <f t="shared" si="3"/>
        <v>49.6</v>
      </c>
      <c r="N26" s="1">
        <v>13</v>
      </c>
      <c r="O26" s="1">
        <v>13.5</v>
      </c>
      <c r="P26" s="1">
        <v>13</v>
      </c>
      <c r="Q26" s="1">
        <f t="shared" si="4"/>
        <v>39.5</v>
      </c>
      <c r="R26" s="1">
        <f t="shared" si="5"/>
        <v>89.1</v>
      </c>
      <c r="S26">
        <f t="shared" si="6"/>
        <v>181.3</v>
      </c>
      <c r="T26" s="5">
        <v>8</v>
      </c>
      <c r="U26">
        <v>24</v>
      </c>
    </row>
    <row r="27" spans="1:21" x14ac:dyDescent="0.25">
      <c r="A27" s="1">
        <v>24</v>
      </c>
      <c r="B27" t="s">
        <v>53</v>
      </c>
      <c r="C27" s="1">
        <v>2009</v>
      </c>
      <c r="D27" t="s">
        <v>32</v>
      </c>
      <c r="E27" s="1">
        <v>13</v>
      </c>
      <c r="F27" s="1">
        <f t="shared" si="0"/>
        <v>49.6</v>
      </c>
      <c r="G27" s="1">
        <v>13</v>
      </c>
      <c r="H27" s="1">
        <v>13</v>
      </c>
      <c r="I27" s="1">
        <v>13</v>
      </c>
      <c r="J27" s="1">
        <f t="shared" si="1"/>
        <v>39</v>
      </c>
      <c r="K27" s="1">
        <f t="shared" si="2"/>
        <v>88.6</v>
      </c>
      <c r="L27" s="1">
        <v>13</v>
      </c>
      <c r="M27" s="1">
        <f t="shared" si="3"/>
        <v>49.6</v>
      </c>
      <c r="N27" s="1">
        <v>13.5</v>
      </c>
      <c r="O27" s="1">
        <v>13.5</v>
      </c>
      <c r="P27" s="1">
        <v>13.5</v>
      </c>
      <c r="Q27" s="1">
        <f t="shared" si="4"/>
        <v>40.5</v>
      </c>
      <c r="R27" s="1">
        <f t="shared" si="5"/>
        <v>90.1</v>
      </c>
      <c r="S27">
        <f t="shared" si="6"/>
        <v>178.7</v>
      </c>
      <c r="T27" s="5">
        <v>9</v>
      </c>
      <c r="U27">
        <v>22</v>
      </c>
    </row>
    <row r="28" spans="1:21" x14ac:dyDescent="0.25">
      <c r="A28" s="1">
        <v>30</v>
      </c>
      <c r="B28" t="s">
        <v>61</v>
      </c>
      <c r="C28" s="1">
        <v>2009</v>
      </c>
      <c r="D28" t="s">
        <v>25</v>
      </c>
      <c r="E28" s="1">
        <v>13.5</v>
      </c>
      <c r="F28" s="1">
        <f t="shared" si="0"/>
        <v>52.2</v>
      </c>
      <c r="G28" s="1">
        <v>13.5</v>
      </c>
      <c r="H28" s="1">
        <v>14</v>
      </c>
      <c r="I28" s="1">
        <v>13</v>
      </c>
      <c r="J28" s="1">
        <f t="shared" si="1"/>
        <v>40.5</v>
      </c>
      <c r="K28" s="1">
        <f t="shared" si="2"/>
        <v>92.7</v>
      </c>
      <c r="L28" s="1">
        <v>12.5</v>
      </c>
      <c r="M28" s="1">
        <f t="shared" si="3"/>
        <v>47</v>
      </c>
      <c r="N28" s="1">
        <v>12.5</v>
      </c>
      <c r="O28" s="1">
        <v>13</v>
      </c>
      <c r="P28" s="1">
        <v>12.5</v>
      </c>
      <c r="Q28" s="1">
        <f t="shared" si="4"/>
        <v>38</v>
      </c>
      <c r="R28" s="1">
        <f t="shared" si="5"/>
        <v>85</v>
      </c>
      <c r="S28">
        <f t="shared" si="6"/>
        <v>177.7</v>
      </c>
      <c r="T28" s="5">
        <v>10</v>
      </c>
      <c r="U28">
        <v>21</v>
      </c>
    </row>
    <row r="29" spans="1:21" x14ac:dyDescent="0.25">
      <c r="A29" s="1">
        <v>13</v>
      </c>
      <c r="B29" t="s">
        <v>41</v>
      </c>
      <c r="C29" s="1">
        <v>2011</v>
      </c>
      <c r="D29" t="s">
        <v>25</v>
      </c>
      <c r="E29" s="1">
        <v>13.5</v>
      </c>
      <c r="F29" s="1">
        <f t="shared" si="0"/>
        <v>52.2</v>
      </c>
      <c r="G29" s="1">
        <v>13</v>
      </c>
      <c r="H29" s="1">
        <v>13</v>
      </c>
      <c r="I29" s="1">
        <v>13</v>
      </c>
      <c r="J29" s="1">
        <f t="shared" si="1"/>
        <v>39</v>
      </c>
      <c r="K29" s="1">
        <f t="shared" si="2"/>
        <v>91.2</v>
      </c>
      <c r="L29" s="1">
        <v>13</v>
      </c>
      <c r="M29" s="1">
        <f t="shared" si="3"/>
        <v>49.6</v>
      </c>
      <c r="N29" s="1">
        <v>12.5</v>
      </c>
      <c r="O29" s="1">
        <v>12</v>
      </c>
      <c r="P29" s="1">
        <v>12</v>
      </c>
      <c r="Q29" s="1">
        <f t="shared" si="4"/>
        <v>36.5</v>
      </c>
      <c r="R29" s="1">
        <f t="shared" si="5"/>
        <v>86.1</v>
      </c>
      <c r="S29">
        <f t="shared" si="6"/>
        <v>177.3</v>
      </c>
      <c r="T29" s="5">
        <v>11</v>
      </c>
      <c r="U29">
        <v>20</v>
      </c>
    </row>
    <row r="30" spans="1:21" x14ac:dyDescent="0.25">
      <c r="A30" s="1">
        <v>16</v>
      </c>
      <c r="B30" t="s">
        <v>44</v>
      </c>
      <c r="C30" s="1">
        <v>2010</v>
      </c>
      <c r="D30" t="s">
        <v>25</v>
      </c>
      <c r="E30" s="1">
        <v>13</v>
      </c>
      <c r="F30" s="1">
        <f t="shared" si="0"/>
        <v>49.6</v>
      </c>
      <c r="G30" s="1">
        <v>8</v>
      </c>
      <c r="H30" s="1">
        <v>8</v>
      </c>
      <c r="I30" s="1">
        <v>8</v>
      </c>
      <c r="J30" s="1">
        <f t="shared" si="1"/>
        <v>24</v>
      </c>
      <c r="K30" s="1">
        <f t="shared" si="2"/>
        <v>73.599999999999994</v>
      </c>
      <c r="L30" s="1">
        <v>14</v>
      </c>
      <c r="M30" s="1">
        <f t="shared" si="3"/>
        <v>54.8</v>
      </c>
      <c r="N30" s="1">
        <v>14</v>
      </c>
      <c r="O30" s="1">
        <v>14</v>
      </c>
      <c r="P30" s="1">
        <v>14</v>
      </c>
      <c r="Q30" s="1">
        <f t="shared" si="4"/>
        <v>42</v>
      </c>
      <c r="R30" s="1">
        <f t="shared" si="5"/>
        <v>96.8</v>
      </c>
      <c r="S30">
        <f t="shared" si="6"/>
        <v>170.39999999999998</v>
      </c>
      <c r="T30" s="5">
        <v>12</v>
      </c>
      <c r="U30">
        <v>19</v>
      </c>
    </row>
    <row r="31" spans="1:21" x14ac:dyDescent="0.25">
      <c r="A31" s="1">
        <v>5</v>
      </c>
      <c r="B31" t="s">
        <v>28</v>
      </c>
      <c r="C31" s="1">
        <v>2011</v>
      </c>
      <c r="D31" t="s">
        <v>29</v>
      </c>
      <c r="E31" s="1">
        <v>15.5</v>
      </c>
      <c r="F31" s="1">
        <f t="shared" si="0"/>
        <v>62.6</v>
      </c>
      <c r="G31" s="1">
        <v>7</v>
      </c>
      <c r="H31" s="1">
        <v>7</v>
      </c>
      <c r="I31" s="1">
        <v>7</v>
      </c>
      <c r="J31" s="1">
        <f t="shared" si="1"/>
        <v>21</v>
      </c>
      <c r="K31" s="1">
        <f t="shared" si="2"/>
        <v>83.6</v>
      </c>
      <c r="L31" s="1">
        <v>15</v>
      </c>
      <c r="M31" s="1">
        <f t="shared" si="3"/>
        <v>60</v>
      </c>
      <c r="N31" s="1">
        <v>8.5</v>
      </c>
      <c r="O31" s="1">
        <v>8</v>
      </c>
      <c r="P31" s="1">
        <v>8</v>
      </c>
      <c r="Q31" s="1">
        <f t="shared" si="4"/>
        <v>24.5</v>
      </c>
      <c r="R31" s="1">
        <f t="shared" si="5"/>
        <v>84.5</v>
      </c>
      <c r="S31">
        <f t="shared" si="6"/>
        <v>168.1</v>
      </c>
      <c r="T31" s="5">
        <v>13</v>
      </c>
      <c r="U31">
        <v>18</v>
      </c>
    </row>
    <row r="32" spans="1:21" x14ac:dyDescent="0.25">
      <c r="A32" s="1">
        <v>11</v>
      </c>
      <c r="B32" t="s">
        <v>38</v>
      </c>
      <c r="C32" s="1">
        <v>2011</v>
      </c>
      <c r="D32" t="s">
        <v>25</v>
      </c>
      <c r="E32" s="1">
        <v>12.5</v>
      </c>
      <c r="F32" s="1">
        <f t="shared" si="0"/>
        <v>47</v>
      </c>
      <c r="G32" s="1">
        <v>12.5</v>
      </c>
      <c r="H32" s="1">
        <v>12.5</v>
      </c>
      <c r="I32" s="1">
        <v>12.5</v>
      </c>
      <c r="J32" s="1">
        <f t="shared" si="1"/>
        <v>37.5</v>
      </c>
      <c r="K32" s="1">
        <f t="shared" si="2"/>
        <v>84.5</v>
      </c>
      <c r="L32" s="1">
        <v>12.5</v>
      </c>
      <c r="M32" s="1">
        <f t="shared" si="3"/>
        <v>47</v>
      </c>
      <c r="N32" s="1">
        <v>12</v>
      </c>
      <c r="O32" s="1">
        <v>12</v>
      </c>
      <c r="P32" s="1">
        <v>12</v>
      </c>
      <c r="Q32" s="1">
        <f t="shared" si="4"/>
        <v>36</v>
      </c>
      <c r="R32" s="1">
        <f t="shared" si="5"/>
        <v>83</v>
      </c>
      <c r="S32">
        <f t="shared" si="6"/>
        <v>167.5</v>
      </c>
      <c r="T32" s="5">
        <v>14</v>
      </c>
      <c r="U32">
        <v>17</v>
      </c>
    </row>
    <row r="33" spans="1:22" x14ac:dyDescent="0.25">
      <c r="A33" s="1">
        <v>27</v>
      </c>
      <c r="B33" t="s">
        <v>57</v>
      </c>
      <c r="C33" s="1">
        <v>2010</v>
      </c>
      <c r="D33" t="s">
        <v>58</v>
      </c>
      <c r="E33" s="1">
        <v>11</v>
      </c>
      <c r="F33" s="1">
        <f t="shared" si="0"/>
        <v>39.200000000000003</v>
      </c>
      <c r="G33" s="1">
        <v>11</v>
      </c>
      <c r="H33" s="1">
        <v>11.5</v>
      </c>
      <c r="I33" s="1">
        <v>11</v>
      </c>
      <c r="J33" s="1">
        <f t="shared" si="1"/>
        <v>33.5</v>
      </c>
      <c r="K33" s="1">
        <f t="shared" si="2"/>
        <v>72.7</v>
      </c>
      <c r="L33" s="1">
        <v>12</v>
      </c>
      <c r="M33" s="1">
        <f t="shared" si="3"/>
        <v>44.4</v>
      </c>
      <c r="N33" s="1">
        <v>12</v>
      </c>
      <c r="O33" s="1">
        <v>12</v>
      </c>
      <c r="P33" s="1">
        <v>12</v>
      </c>
      <c r="Q33" s="1">
        <f t="shared" si="4"/>
        <v>36</v>
      </c>
      <c r="R33" s="1">
        <f t="shared" si="5"/>
        <v>80.400000000000006</v>
      </c>
      <c r="S33">
        <f t="shared" si="6"/>
        <v>153.10000000000002</v>
      </c>
      <c r="T33" s="5">
        <v>15</v>
      </c>
      <c r="U33">
        <v>16</v>
      </c>
    </row>
    <row r="34" spans="1:22" x14ac:dyDescent="0.25">
      <c r="A34" s="1">
        <v>10</v>
      </c>
      <c r="B34" t="s">
        <v>36</v>
      </c>
      <c r="C34" s="1">
        <v>2009</v>
      </c>
      <c r="D34" t="s">
        <v>37</v>
      </c>
      <c r="E34" s="1">
        <v>10.5</v>
      </c>
      <c r="F34" s="1">
        <f t="shared" si="0"/>
        <v>36.599999999999994</v>
      </c>
      <c r="G34" s="1">
        <v>10</v>
      </c>
      <c r="H34" s="1">
        <v>10</v>
      </c>
      <c r="I34" s="1">
        <v>10</v>
      </c>
      <c r="J34" s="1">
        <f t="shared" si="1"/>
        <v>30</v>
      </c>
      <c r="K34" s="1">
        <f t="shared" si="2"/>
        <v>66.599999999999994</v>
      </c>
      <c r="L34" s="1">
        <v>12</v>
      </c>
      <c r="M34" s="1">
        <f t="shared" si="3"/>
        <v>44.4</v>
      </c>
      <c r="N34" s="1">
        <v>12</v>
      </c>
      <c r="O34" s="1">
        <v>11.5</v>
      </c>
      <c r="P34" s="1">
        <v>12</v>
      </c>
      <c r="Q34" s="1">
        <f t="shared" si="4"/>
        <v>35.5</v>
      </c>
      <c r="R34" s="1">
        <f t="shared" si="5"/>
        <v>79.900000000000006</v>
      </c>
      <c r="S34">
        <f t="shared" si="6"/>
        <v>146.5</v>
      </c>
      <c r="T34" s="5">
        <v>16</v>
      </c>
      <c r="U34">
        <v>15</v>
      </c>
    </row>
    <row r="35" spans="1:22" x14ac:dyDescent="0.25">
      <c r="A35" s="1">
        <v>28</v>
      </c>
      <c r="B35" t="s">
        <v>59</v>
      </c>
      <c r="C35" s="1">
        <v>2009</v>
      </c>
      <c r="D35" t="s">
        <v>25</v>
      </c>
      <c r="E35" s="1">
        <v>10</v>
      </c>
      <c r="F35" s="1">
        <f t="shared" si="0"/>
        <v>34</v>
      </c>
      <c r="G35" s="1">
        <v>10</v>
      </c>
      <c r="H35" s="1">
        <v>10</v>
      </c>
      <c r="I35" s="1">
        <v>10</v>
      </c>
      <c r="J35" s="1">
        <f t="shared" si="1"/>
        <v>30</v>
      </c>
      <c r="K35" s="1">
        <f t="shared" si="2"/>
        <v>64</v>
      </c>
      <c r="L35" s="1">
        <v>11</v>
      </c>
      <c r="M35" s="1">
        <f t="shared" si="3"/>
        <v>39.200000000000003</v>
      </c>
      <c r="N35" s="1">
        <v>11</v>
      </c>
      <c r="O35" s="1">
        <v>11</v>
      </c>
      <c r="P35" s="1">
        <v>11</v>
      </c>
      <c r="Q35" s="1">
        <f t="shared" si="4"/>
        <v>33</v>
      </c>
      <c r="R35" s="1">
        <f t="shared" si="5"/>
        <v>72.2</v>
      </c>
      <c r="S35">
        <f t="shared" si="6"/>
        <v>136.19999999999999</v>
      </c>
      <c r="T35" s="5">
        <v>17</v>
      </c>
      <c r="U35">
        <v>14</v>
      </c>
    </row>
    <row r="36" spans="1:22" x14ac:dyDescent="0.25">
      <c r="A36" s="1">
        <v>15</v>
      </c>
      <c r="B36" t="s">
        <v>43</v>
      </c>
      <c r="C36" s="1">
        <v>2010</v>
      </c>
      <c r="D36" t="s">
        <v>25</v>
      </c>
      <c r="E36" s="1">
        <v>11</v>
      </c>
      <c r="F36" s="1">
        <f t="shared" si="0"/>
        <v>39.200000000000003</v>
      </c>
      <c r="G36" s="1">
        <v>6</v>
      </c>
      <c r="H36" s="1">
        <v>5.5</v>
      </c>
      <c r="I36" s="1">
        <v>5.5</v>
      </c>
      <c r="J36" s="1">
        <f t="shared" si="1"/>
        <v>17</v>
      </c>
      <c r="K36" s="1">
        <f t="shared" si="2"/>
        <v>56.2</v>
      </c>
      <c r="L36" s="1">
        <v>10.5</v>
      </c>
      <c r="M36" s="1">
        <f t="shared" si="3"/>
        <v>36.599999999999994</v>
      </c>
      <c r="N36" s="1">
        <v>10</v>
      </c>
      <c r="O36" s="1">
        <v>10.5</v>
      </c>
      <c r="P36" s="1">
        <v>10</v>
      </c>
      <c r="Q36" s="1">
        <f t="shared" si="4"/>
        <v>30.5</v>
      </c>
      <c r="R36" s="1">
        <f t="shared" si="5"/>
        <v>67.099999999999994</v>
      </c>
      <c r="S36">
        <f t="shared" si="6"/>
        <v>123.3</v>
      </c>
      <c r="T36" s="5">
        <v>18</v>
      </c>
      <c r="U36">
        <v>13</v>
      </c>
    </row>
    <row r="37" spans="1:22" x14ac:dyDescent="0.25">
      <c r="A37" s="1">
        <v>19</v>
      </c>
      <c r="B37" t="s">
        <v>47</v>
      </c>
      <c r="C37" s="1">
        <v>2009</v>
      </c>
      <c r="D37" t="s">
        <v>25</v>
      </c>
      <c r="E37" s="1">
        <v>10.5</v>
      </c>
      <c r="F37" s="1">
        <f t="shared" si="0"/>
        <v>36.599999999999994</v>
      </c>
      <c r="G37" s="1">
        <v>4.5</v>
      </c>
      <c r="H37" s="1">
        <v>5</v>
      </c>
      <c r="I37" s="1">
        <v>5</v>
      </c>
      <c r="J37" s="1">
        <f t="shared" si="1"/>
        <v>14.5</v>
      </c>
      <c r="K37" s="1">
        <f t="shared" si="2"/>
        <v>51.099999999999994</v>
      </c>
      <c r="L37" s="1">
        <v>10</v>
      </c>
      <c r="M37" s="1">
        <f t="shared" si="3"/>
        <v>34</v>
      </c>
      <c r="N37" s="1">
        <v>10</v>
      </c>
      <c r="O37" s="1">
        <v>10</v>
      </c>
      <c r="P37" s="1">
        <v>10</v>
      </c>
      <c r="Q37" s="1">
        <f t="shared" si="4"/>
        <v>30</v>
      </c>
      <c r="R37" s="1">
        <f t="shared" si="5"/>
        <v>64</v>
      </c>
      <c r="S37">
        <f t="shared" si="6"/>
        <v>115.1</v>
      </c>
      <c r="T37" s="5">
        <v>19</v>
      </c>
      <c r="U37">
        <v>12</v>
      </c>
    </row>
    <row r="38" spans="1:22" x14ac:dyDescent="0.25">
      <c r="A38" s="1">
        <v>26</v>
      </c>
      <c r="B38" t="s">
        <v>56</v>
      </c>
      <c r="C38" s="1">
        <v>2009</v>
      </c>
      <c r="D38" t="s">
        <v>51</v>
      </c>
      <c r="E38" s="1">
        <v>8.5</v>
      </c>
      <c r="F38" s="1">
        <f t="shared" si="0"/>
        <v>26.199999999999996</v>
      </c>
      <c r="G38" s="1">
        <v>8</v>
      </c>
      <c r="H38" s="1">
        <v>8.5</v>
      </c>
      <c r="I38" s="1">
        <v>8.5</v>
      </c>
      <c r="J38" s="1">
        <f t="shared" si="1"/>
        <v>25</v>
      </c>
      <c r="K38" s="1">
        <f t="shared" si="2"/>
        <v>51.199999999999996</v>
      </c>
      <c r="L38" s="1">
        <v>9</v>
      </c>
      <c r="M38" s="1">
        <f t="shared" si="3"/>
        <v>28.799999999999997</v>
      </c>
      <c r="N38" s="1">
        <v>9</v>
      </c>
      <c r="O38" s="1">
        <v>9.5</v>
      </c>
      <c r="P38" s="1">
        <v>9</v>
      </c>
      <c r="Q38" s="1">
        <f t="shared" si="4"/>
        <v>27.5</v>
      </c>
      <c r="R38" s="1">
        <f t="shared" si="5"/>
        <v>56.3</v>
      </c>
      <c r="S38">
        <f t="shared" si="6"/>
        <v>107.5</v>
      </c>
      <c r="T38" s="5">
        <v>20</v>
      </c>
      <c r="U38">
        <v>11</v>
      </c>
    </row>
    <row r="39" spans="1:22" x14ac:dyDescent="0.25">
      <c r="A39" s="1">
        <v>17</v>
      </c>
      <c r="B39" t="s">
        <v>45</v>
      </c>
      <c r="C39" s="1">
        <v>2010</v>
      </c>
      <c r="D39" t="s">
        <v>25</v>
      </c>
      <c r="E39" s="1">
        <v>6.5</v>
      </c>
      <c r="F39" s="1">
        <f t="shared" si="0"/>
        <v>15.799999999999997</v>
      </c>
      <c r="G39" s="1">
        <v>6.5</v>
      </c>
      <c r="H39" s="1">
        <v>6.5</v>
      </c>
      <c r="I39" s="1">
        <v>6</v>
      </c>
      <c r="J39" s="1">
        <f t="shared" si="1"/>
        <v>19</v>
      </c>
      <c r="K39" s="1">
        <f t="shared" si="2"/>
        <v>34.799999999999997</v>
      </c>
      <c r="L39" s="1">
        <v>8.5</v>
      </c>
      <c r="M39" s="1">
        <f t="shared" si="3"/>
        <v>26.199999999999996</v>
      </c>
      <c r="N39" s="1">
        <v>8.5</v>
      </c>
      <c r="O39" s="1">
        <v>8</v>
      </c>
      <c r="P39" s="1">
        <v>8.5</v>
      </c>
      <c r="Q39" s="1">
        <f t="shared" si="4"/>
        <v>25</v>
      </c>
      <c r="R39" s="1">
        <f t="shared" si="5"/>
        <v>51.199999999999996</v>
      </c>
      <c r="S39">
        <f t="shared" si="6"/>
        <v>86</v>
      </c>
      <c r="T39" s="5">
        <v>21</v>
      </c>
      <c r="U39">
        <v>10</v>
      </c>
    </row>
    <row r="40" spans="1:22" x14ac:dyDescent="0.25">
      <c r="A40" s="1">
        <v>14</v>
      </c>
      <c r="B40" t="s">
        <v>42</v>
      </c>
      <c r="C40" s="1">
        <v>2011</v>
      </c>
      <c r="D40" t="s">
        <v>25</v>
      </c>
      <c r="E40" s="1">
        <v>8</v>
      </c>
      <c r="F40" s="1">
        <f t="shared" si="0"/>
        <v>23.6</v>
      </c>
      <c r="G40" s="1">
        <v>4.5</v>
      </c>
      <c r="H40" s="1">
        <v>4.5</v>
      </c>
      <c r="I40" s="1">
        <v>4.5</v>
      </c>
      <c r="J40" s="1">
        <f t="shared" si="1"/>
        <v>13.5</v>
      </c>
      <c r="K40" s="1">
        <f t="shared" si="2"/>
        <v>37.1</v>
      </c>
      <c r="L40" s="1">
        <v>7.5</v>
      </c>
      <c r="M40" s="1">
        <f t="shared" si="3"/>
        <v>21</v>
      </c>
      <c r="N40" s="1">
        <v>4.5</v>
      </c>
      <c r="O40" s="1">
        <v>4.5</v>
      </c>
      <c r="P40" s="1">
        <v>4.5</v>
      </c>
      <c r="Q40" s="1">
        <f t="shared" si="4"/>
        <v>13.5</v>
      </c>
      <c r="R40" s="1">
        <f t="shared" si="5"/>
        <v>34.5</v>
      </c>
      <c r="S40">
        <f t="shared" si="6"/>
        <v>71.599999999999994</v>
      </c>
      <c r="T40" s="5">
        <v>22</v>
      </c>
      <c r="U40">
        <v>9</v>
      </c>
    </row>
    <row r="41" spans="1:22" x14ac:dyDescent="0.25">
      <c r="A41" s="1">
        <v>12</v>
      </c>
      <c r="B41" t="s">
        <v>39</v>
      </c>
      <c r="C41" s="1">
        <v>2011</v>
      </c>
      <c r="D41" t="s">
        <v>25</v>
      </c>
      <c r="E41" s="1"/>
      <c r="F41" s="1">
        <f t="shared" si="0"/>
        <v>-18</v>
      </c>
      <c r="G41" s="1"/>
      <c r="H41" s="1"/>
      <c r="I41" s="1"/>
      <c r="J41" s="1">
        <f t="shared" si="1"/>
        <v>0</v>
      </c>
      <c r="K41" s="1" t="s">
        <v>40</v>
      </c>
      <c r="M41" s="1">
        <f t="shared" si="3"/>
        <v>-18</v>
      </c>
      <c r="Q41" s="1">
        <f t="shared" si="4"/>
        <v>0</v>
      </c>
      <c r="R41" s="1" t="s">
        <v>40</v>
      </c>
      <c r="S41" s="8" t="s">
        <v>40</v>
      </c>
      <c r="U41">
        <v>0</v>
      </c>
    </row>
    <row r="42" spans="1:22" x14ac:dyDescent="0.25">
      <c r="A42" s="1">
        <v>18</v>
      </c>
      <c r="B42" t="s">
        <v>46</v>
      </c>
      <c r="C42" s="1">
        <v>2010</v>
      </c>
      <c r="D42" t="s">
        <v>25</v>
      </c>
      <c r="F42" s="1">
        <f t="shared" si="0"/>
        <v>-18</v>
      </c>
      <c r="J42" s="1">
        <f t="shared" si="1"/>
        <v>0</v>
      </c>
      <c r="K42" s="1" t="s">
        <v>40</v>
      </c>
      <c r="L42" s="1"/>
      <c r="M42" s="1">
        <f t="shared" si="3"/>
        <v>-18</v>
      </c>
      <c r="N42" s="1"/>
      <c r="O42" s="1"/>
      <c r="P42" s="1"/>
      <c r="Q42" s="1">
        <f t="shared" si="4"/>
        <v>0</v>
      </c>
      <c r="R42" s="1" t="s">
        <v>40</v>
      </c>
      <c r="S42" s="8" t="s">
        <v>40</v>
      </c>
      <c r="U42">
        <v>0</v>
      </c>
    </row>
    <row r="43" spans="1:22" x14ac:dyDescent="0.25">
      <c r="A43" s="1">
        <v>22</v>
      </c>
      <c r="B43" t="s">
        <v>50</v>
      </c>
      <c r="C43" s="1">
        <v>2008</v>
      </c>
      <c r="D43" t="s">
        <v>51</v>
      </c>
      <c r="F43" s="1">
        <f t="shared" si="0"/>
        <v>-18</v>
      </c>
      <c r="J43" s="1">
        <f t="shared" si="1"/>
        <v>0</v>
      </c>
      <c r="K43" s="1" t="s">
        <v>40</v>
      </c>
      <c r="M43" s="1">
        <f t="shared" si="3"/>
        <v>-18</v>
      </c>
      <c r="Q43" s="1">
        <f t="shared" si="4"/>
        <v>0</v>
      </c>
      <c r="R43" s="1" t="s">
        <v>40</v>
      </c>
      <c r="S43" s="8" t="s">
        <v>40</v>
      </c>
      <c r="U43">
        <v>0</v>
      </c>
    </row>
    <row r="44" spans="1:22" x14ac:dyDescent="0.25">
      <c r="A44" s="1">
        <v>23</v>
      </c>
      <c r="B44" t="s">
        <v>52</v>
      </c>
      <c r="C44" s="1">
        <v>2010</v>
      </c>
      <c r="D44" t="s">
        <v>29</v>
      </c>
      <c r="F44" s="1">
        <f t="shared" si="0"/>
        <v>-18</v>
      </c>
      <c r="J44" s="1">
        <f t="shared" si="1"/>
        <v>0</v>
      </c>
      <c r="K44" s="1" t="s">
        <v>40</v>
      </c>
      <c r="M44" s="1">
        <f t="shared" si="3"/>
        <v>-18</v>
      </c>
      <c r="Q44" s="1">
        <f t="shared" si="4"/>
        <v>0</v>
      </c>
      <c r="R44" s="1" t="s">
        <v>40</v>
      </c>
      <c r="S44" s="8" t="s">
        <v>40</v>
      </c>
      <c r="U44">
        <v>0</v>
      </c>
      <c r="V44" s="6"/>
    </row>
    <row r="45" spans="1:22" x14ac:dyDescent="0.25">
      <c r="A45" s="1">
        <v>25</v>
      </c>
      <c r="B45" t="s">
        <v>54</v>
      </c>
      <c r="C45" s="1">
        <v>2009</v>
      </c>
      <c r="D45" t="s">
        <v>55</v>
      </c>
      <c r="F45" s="1">
        <f t="shared" si="0"/>
        <v>-18</v>
      </c>
      <c r="J45" s="1">
        <f t="shared" si="1"/>
        <v>0</v>
      </c>
      <c r="K45" s="1" t="s">
        <v>40</v>
      </c>
      <c r="M45" s="1">
        <f t="shared" si="3"/>
        <v>-18</v>
      </c>
      <c r="Q45" s="1">
        <f t="shared" si="4"/>
        <v>0</v>
      </c>
      <c r="R45" s="1" t="s">
        <v>40</v>
      </c>
      <c r="S45" s="8" t="s">
        <v>40</v>
      </c>
      <c r="U45">
        <v>0</v>
      </c>
    </row>
    <row r="46" spans="1:22" x14ac:dyDescent="0.25">
      <c r="A46" s="1">
        <v>31</v>
      </c>
      <c r="B46" t="s">
        <v>62</v>
      </c>
      <c r="C46" s="1">
        <v>2009</v>
      </c>
      <c r="D46" t="s">
        <v>32</v>
      </c>
      <c r="E46" s="1"/>
      <c r="F46" s="1">
        <f t="shared" si="0"/>
        <v>-18</v>
      </c>
      <c r="G46" s="1"/>
      <c r="H46" s="1"/>
      <c r="I46" s="1"/>
      <c r="J46" s="1">
        <f t="shared" si="1"/>
        <v>0</v>
      </c>
      <c r="K46" s="1" t="s">
        <v>40</v>
      </c>
      <c r="L46" s="1"/>
      <c r="M46" s="1">
        <f t="shared" si="3"/>
        <v>-18</v>
      </c>
      <c r="N46" s="1"/>
      <c r="O46" s="1"/>
      <c r="P46" s="1"/>
      <c r="Q46" s="1">
        <f t="shared" si="4"/>
        <v>0</v>
      </c>
      <c r="R46" s="1" t="s">
        <v>40</v>
      </c>
      <c r="S46" s="8" t="s">
        <v>40</v>
      </c>
      <c r="U46">
        <v>0</v>
      </c>
    </row>
    <row r="47" spans="1:22" x14ac:dyDescent="0.25">
      <c r="A47" s="1">
        <v>32</v>
      </c>
      <c r="B47" t="s">
        <v>63</v>
      </c>
      <c r="C47" s="1">
        <v>2009</v>
      </c>
      <c r="D47" t="s">
        <v>37</v>
      </c>
      <c r="E47" s="1"/>
      <c r="F47" s="1">
        <f t="shared" si="0"/>
        <v>-18</v>
      </c>
      <c r="G47" s="1"/>
      <c r="H47" s="1"/>
      <c r="I47" s="1"/>
      <c r="J47" s="1">
        <f t="shared" si="1"/>
        <v>0</v>
      </c>
      <c r="K47" s="1" t="s">
        <v>40</v>
      </c>
      <c r="L47" s="1"/>
      <c r="M47" s="1">
        <f t="shared" si="3"/>
        <v>-18</v>
      </c>
      <c r="N47" s="1"/>
      <c r="O47" s="1"/>
      <c r="P47" s="1"/>
      <c r="Q47" s="1">
        <f t="shared" si="4"/>
        <v>0</v>
      </c>
      <c r="R47" s="1" t="s">
        <v>40</v>
      </c>
      <c r="S47" s="8" t="s">
        <v>40</v>
      </c>
      <c r="U47">
        <v>0</v>
      </c>
    </row>
    <row r="48" spans="1:22" x14ac:dyDescent="0.25">
      <c r="A48" s="1"/>
      <c r="C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/>
    </row>
    <row r="49" spans="1:21" x14ac:dyDescent="0.25">
      <c r="B49" s="3" t="s">
        <v>65</v>
      </c>
      <c r="C49" s="1"/>
      <c r="D49" s="3" t="s">
        <v>66</v>
      </c>
      <c r="E49" s="1"/>
      <c r="F49" s="1"/>
      <c r="G49" s="1"/>
      <c r="H49" s="1"/>
      <c r="I49" s="1"/>
    </row>
    <row r="50" spans="1:21" x14ac:dyDescent="0.25">
      <c r="A50" s="1"/>
      <c r="E50" s="26" t="s">
        <v>153</v>
      </c>
      <c r="F50" s="26"/>
      <c r="G50" s="26"/>
      <c r="H50" s="26"/>
      <c r="I50" s="26"/>
      <c r="J50" s="26"/>
      <c r="K50" s="26"/>
      <c r="L50" s="26" t="s">
        <v>154</v>
      </c>
      <c r="M50" s="26"/>
      <c r="N50" s="26"/>
      <c r="O50" s="26"/>
      <c r="P50" s="26"/>
      <c r="Q50" s="26"/>
      <c r="R50" s="26"/>
    </row>
    <row r="51" spans="1:21" ht="45" x14ac:dyDescent="0.25">
      <c r="A51" s="4" t="s">
        <v>13</v>
      </c>
      <c r="B51" s="4" t="s">
        <v>14</v>
      </c>
      <c r="C51" s="4" t="s">
        <v>15</v>
      </c>
      <c r="D51" s="4" t="s">
        <v>16</v>
      </c>
      <c r="E51" s="9" t="s">
        <v>17</v>
      </c>
      <c r="F51" s="10" t="s">
        <v>18</v>
      </c>
      <c r="G51" s="10" t="s">
        <v>146</v>
      </c>
      <c r="H51" s="10" t="s">
        <v>147</v>
      </c>
      <c r="I51" s="10" t="s">
        <v>4</v>
      </c>
      <c r="J51" s="9" t="s">
        <v>22</v>
      </c>
      <c r="K51" s="9" t="s">
        <v>23</v>
      </c>
      <c r="L51" s="9" t="s">
        <v>17</v>
      </c>
      <c r="M51" s="10" t="s">
        <v>18</v>
      </c>
      <c r="N51" s="9" t="s">
        <v>146</v>
      </c>
      <c r="O51" s="9" t="s">
        <v>9</v>
      </c>
      <c r="P51" s="9" t="s">
        <v>4</v>
      </c>
      <c r="Q51" s="9" t="s">
        <v>22</v>
      </c>
      <c r="R51" s="9" t="s">
        <v>23</v>
      </c>
      <c r="S51" s="11" t="s">
        <v>144</v>
      </c>
      <c r="T51" s="9" t="s">
        <v>149</v>
      </c>
      <c r="U51" s="9" t="s">
        <v>150</v>
      </c>
    </row>
    <row r="52" spans="1:21" x14ac:dyDescent="0.25">
      <c r="A52" s="1">
        <v>35</v>
      </c>
      <c r="B52" t="s">
        <v>67</v>
      </c>
      <c r="C52" s="1">
        <v>2007</v>
      </c>
      <c r="D52" t="s">
        <v>32</v>
      </c>
      <c r="E52" s="1">
        <v>23</v>
      </c>
      <c r="F52" s="1">
        <f t="shared" ref="F52:F54" si="7">60+((E52-35)*3.6)</f>
        <v>16.799999999999997</v>
      </c>
      <c r="G52" s="1">
        <v>13</v>
      </c>
      <c r="H52" s="1">
        <v>13.5</v>
      </c>
      <c r="I52" s="1">
        <v>13</v>
      </c>
      <c r="J52" s="1">
        <f t="shared" ref="J52:J54" si="8">SUM(G52:I52)</f>
        <v>39.5</v>
      </c>
      <c r="K52" s="1">
        <f t="shared" ref="K52:K54" si="9">F52+J52</f>
        <v>56.3</v>
      </c>
      <c r="L52" s="1">
        <v>22</v>
      </c>
      <c r="M52" s="1">
        <f t="shared" ref="M52:M54" si="10">60+((L52-35)*3.6)</f>
        <v>13.199999999999996</v>
      </c>
      <c r="N52" s="1">
        <v>13</v>
      </c>
      <c r="O52" s="1">
        <v>13</v>
      </c>
      <c r="P52" s="1">
        <v>13</v>
      </c>
      <c r="Q52" s="1">
        <f t="shared" ref="Q52:Q54" si="11">SUM(N52:P52)</f>
        <v>39</v>
      </c>
      <c r="R52" s="1">
        <f t="shared" ref="R52:R54" si="12">M52+Q52</f>
        <v>52.199999999999996</v>
      </c>
      <c r="S52">
        <f t="shared" ref="S52:S54" si="13">K52+R52</f>
        <v>108.5</v>
      </c>
      <c r="T52">
        <v>1</v>
      </c>
      <c r="U52">
        <v>50</v>
      </c>
    </row>
    <row r="53" spans="1:21" x14ac:dyDescent="0.25">
      <c r="A53" s="1">
        <v>36</v>
      </c>
      <c r="B53" t="s">
        <v>68</v>
      </c>
      <c r="C53" s="1">
        <v>2007</v>
      </c>
      <c r="D53" t="s">
        <v>32</v>
      </c>
      <c r="E53" s="1">
        <v>26</v>
      </c>
      <c r="F53" s="1">
        <f t="shared" si="7"/>
        <v>27.6</v>
      </c>
      <c r="G53" s="1">
        <v>15.5</v>
      </c>
      <c r="H53" s="1">
        <v>15.5</v>
      </c>
      <c r="I53" s="1">
        <v>15.5</v>
      </c>
      <c r="J53" s="1">
        <f t="shared" si="8"/>
        <v>46.5</v>
      </c>
      <c r="K53" s="1">
        <f t="shared" si="9"/>
        <v>74.099999999999994</v>
      </c>
      <c r="L53" s="1">
        <v>27.5</v>
      </c>
      <c r="M53" s="1">
        <f t="shared" si="10"/>
        <v>33</v>
      </c>
      <c r="N53" s="1">
        <v>15.5</v>
      </c>
      <c r="O53" s="1">
        <v>15</v>
      </c>
      <c r="P53" s="1">
        <v>15</v>
      </c>
      <c r="Q53" s="1">
        <f t="shared" si="11"/>
        <v>45.5</v>
      </c>
      <c r="R53" s="1">
        <f t="shared" si="12"/>
        <v>78.5</v>
      </c>
      <c r="S53">
        <f t="shared" si="13"/>
        <v>152.6</v>
      </c>
      <c r="T53">
        <v>2</v>
      </c>
      <c r="U53">
        <v>45</v>
      </c>
    </row>
    <row r="54" spans="1:21" x14ac:dyDescent="0.25">
      <c r="A54" s="1">
        <v>37</v>
      </c>
      <c r="B54" t="s">
        <v>69</v>
      </c>
      <c r="C54" s="1">
        <v>2007</v>
      </c>
      <c r="D54" t="s">
        <v>32</v>
      </c>
      <c r="E54" s="1">
        <v>26.5</v>
      </c>
      <c r="F54" s="1">
        <f t="shared" si="7"/>
        <v>29.4</v>
      </c>
      <c r="G54" s="1">
        <v>14.5</v>
      </c>
      <c r="H54" s="1">
        <v>15</v>
      </c>
      <c r="I54" s="1">
        <v>14.5</v>
      </c>
      <c r="J54" s="1">
        <f t="shared" si="8"/>
        <v>44</v>
      </c>
      <c r="K54" s="1">
        <f t="shared" si="9"/>
        <v>73.400000000000006</v>
      </c>
      <c r="L54" s="1">
        <v>23.5</v>
      </c>
      <c r="M54" s="1">
        <f t="shared" si="10"/>
        <v>18.600000000000001</v>
      </c>
      <c r="N54" s="1">
        <v>14.5</v>
      </c>
      <c r="O54" s="1">
        <v>14.5</v>
      </c>
      <c r="P54" s="1">
        <v>14.5</v>
      </c>
      <c r="Q54" s="1">
        <f t="shared" si="11"/>
        <v>43.5</v>
      </c>
      <c r="R54" s="1">
        <f t="shared" si="12"/>
        <v>62.1</v>
      </c>
      <c r="S54">
        <f t="shared" si="13"/>
        <v>135.5</v>
      </c>
      <c r="T54">
        <v>3</v>
      </c>
      <c r="U54">
        <v>40</v>
      </c>
    </row>
    <row r="55" spans="1:21" x14ac:dyDescent="0.25">
      <c r="A55" s="1"/>
      <c r="C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21" x14ac:dyDescent="0.25">
      <c r="A56" s="1"/>
      <c r="B56" s="3" t="s">
        <v>70</v>
      </c>
      <c r="C56" s="1"/>
      <c r="D56" s="3" t="s">
        <v>66</v>
      </c>
    </row>
    <row r="57" spans="1:21" x14ac:dyDescent="0.25">
      <c r="A57" s="1"/>
      <c r="E57" s="26" t="s">
        <v>153</v>
      </c>
      <c r="F57" s="26"/>
      <c r="G57" s="26"/>
      <c r="H57" s="26"/>
      <c r="I57" s="26"/>
      <c r="J57" s="26"/>
      <c r="K57" s="26"/>
      <c r="L57" s="26" t="s">
        <v>154</v>
      </c>
      <c r="M57" s="26"/>
      <c r="N57" s="26"/>
      <c r="O57" s="26"/>
      <c r="P57" s="26"/>
      <c r="Q57" s="26"/>
      <c r="R57" s="26"/>
    </row>
    <row r="58" spans="1:21" ht="45" x14ac:dyDescent="0.25">
      <c r="A58" s="4" t="s">
        <v>13</v>
      </c>
      <c r="B58" s="4" t="s">
        <v>14</v>
      </c>
      <c r="C58" s="4" t="s">
        <v>15</v>
      </c>
      <c r="D58" s="4" t="s">
        <v>16</v>
      </c>
      <c r="E58" s="9" t="s">
        <v>17</v>
      </c>
      <c r="F58" s="10" t="s">
        <v>18</v>
      </c>
      <c r="G58" s="10" t="s">
        <v>6</v>
      </c>
      <c r="H58" s="10" t="s">
        <v>9</v>
      </c>
      <c r="I58" s="10" t="s">
        <v>4</v>
      </c>
      <c r="J58" s="9" t="s">
        <v>22</v>
      </c>
      <c r="K58" s="9" t="s">
        <v>23</v>
      </c>
      <c r="L58" s="9" t="s">
        <v>17</v>
      </c>
      <c r="M58" s="10" t="s">
        <v>18</v>
      </c>
      <c r="N58" s="9" t="s">
        <v>6</v>
      </c>
      <c r="O58" s="9" t="s">
        <v>147</v>
      </c>
      <c r="P58" s="9" t="s">
        <v>4</v>
      </c>
      <c r="Q58" s="9" t="s">
        <v>22</v>
      </c>
      <c r="R58" s="9" t="s">
        <v>23</v>
      </c>
      <c r="S58" s="11" t="s">
        <v>144</v>
      </c>
      <c r="T58" s="9" t="s">
        <v>149</v>
      </c>
      <c r="U58" s="9" t="s">
        <v>150</v>
      </c>
    </row>
    <row r="59" spans="1:21" x14ac:dyDescent="0.25">
      <c r="A59" s="1">
        <v>59</v>
      </c>
      <c r="B59" t="s">
        <v>91</v>
      </c>
      <c r="C59" s="1">
        <v>2007</v>
      </c>
      <c r="D59" t="s">
        <v>25</v>
      </c>
      <c r="E59" s="1">
        <v>31</v>
      </c>
      <c r="F59" s="1">
        <f t="shared" ref="F59:F85" si="14">60+((E59-35)*3.6)</f>
        <v>45.6</v>
      </c>
      <c r="G59" s="1">
        <v>17</v>
      </c>
      <c r="H59" s="1">
        <v>17</v>
      </c>
      <c r="I59" s="1">
        <v>17</v>
      </c>
      <c r="J59" s="1">
        <f t="shared" ref="J59:J85" si="15">SUM(G59:I59)</f>
        <v>51</v>
      </c>
      <c r="K59" s="1">
        <f t="shared" ref="K59:K78" si="16">F59+J59</f>
        <v>96.6</v>
      </c>
      <c r="L59" s="1">
        <v>30.5</v>
      </c>
      <c r="M59" s="1">
        <f t="shared" ref="M59:M85" si="17">60+((L59-35)*3.6)</f>
        <v>43.8</v>
      </c>
      <c r="N59" s="1">
        <v>16.5</v>
      </c>
      <c r="O59" s="1">
        <v>16.5</v>
      </c>
      <c r="P59" s="1">
        <v>16.5</v>
      </c>
      <c r="Q59" s="1">
        <f t="shared" ref="Q59:Q85" si="18">SUM(N59:P59)</f>
        <v>49.5</v>
      </c>
      <c r="R59" s="1">
        <f t="shared" ref="R59:R78" si="19">M59+Q59</f>
        <v>93.3</v>
      </c>
      <c r="S59">
        <f t="shared" ref="S59:S78" si="20">K59+R59</f>
        <v>189.89999999999998</v>
      </c>
      <c r="T59" s="1">
        <v>1</v>
      </c>
      <c r="U59">
        <v>50</v>
      </c>
    </row>
    <row r="60" spans="1:21" x14ac:dyDescent="0.25">
      <c r="A60" s="5">
        <v>63</v>
      </c>
      <c r="B60" s="12" t="s">
        <v>95</v>
      </c>
      <c r="C60" s="5">
        <v>2007</v>
      </c>
      <c r="D60" s="12" t="s">
        <v>29</v>
      </c>
      <c r="E60" s="5">
        <v>31</v>
      </c>
      <c r="F60" s="5">
        <f t="shared" si="14"/>
        <v>45.6</v>
      </c>
      <c r="G60" s="5">
        <v>17.5</v>
      </c>
      <c r="H60" s="5">
        <v>17.5</v>
      </c>
      <c r="I60" s="5">
        <v>17.5</v>
      </c>
      <c r="J60" s="5">
        <f t="shared" si="15"/>
        <v>52.5</v>
      </c>
      <c r="K60" s="5">
        <f t="shared" si="16"/>
        <v>98.1</v>
      </c>
      <c r="L60" s="5">
        <v>29</v>
      </c>
      <c r="M60" s="5">
        <f t="shared" si="17"/>
        <v>38.4</v>
      </c>
      <c r="N60" s="5">
        <v>17</v>
      </c>
      <c r="O60" s="5">
        <v>17</v>
      </c>
      <c r="P60" s="5">
        <v>17</v>
      </c>
      <c r="Q60" s="5">
        <f t="shared" si="18"/>
        <v>51</v>
      </c>
      <c r="R60" s="5">
        <f t="shared" si="19"/>
        <v>89.4</v>
      </c>
      <c r="S60" s="12">
        <f t="shared" si="20"/>
        <v>187.5</v>
      </c>
      <c r="T60" s="1">
        <v>2</v>
      </c>
      <c r="U60">
        <v>45</v>
      </c>
    </row>
    <row r="61" spans="1:21" x14ac:dyDescent="0.25">
      <c r="A61" s="1">
        <v>65</v>
      </c>
      <c r="B61" t="s">
        <v>97</v>
      </c>
      <c r="C61" s="1">
        <v>2007</v>
      </c>
      <c r="D61" t="s">
        <v>51</v>
      </c>
      <c r="E61" s="1">
        <v>31.5</v>
      </c>
      <c r="F61" s="1">
        <f t="shared" si="14"/>
        <v>47.4</v>
      </c>
      <c r="G61" s="1">
        <v>17</v>
      </c>
      <c r="H61" s="1">
        <v>16.5</v>
      </c>
      <c r="I61" s="1">
        <v>17</v>
      </c>
      <c r="J61" s="1">
        <f t="shared" si="15"/>
        <v>50.5</v>
      </c>
      <c r="K61" s="1">
        <f t="shared" si="16"/>
        <v>97.9</v>
      </c>
      <c r="L61" s="1">
        <v>29.5</v>
      </c>
      <c r="M61" s="1">
        <f t="shared" si="17"/>
        <v>40.200000000000003</v>
      </c>
      <c r="N61" s="1">
        <v>15.5</v>
      </c>
      <c r="O61" s="1">
        <v>16</v>
      </c>
      <c r="P61" s="1">
        <v>15.5</v>
      </c>
      <c r="Q61" s="1">
        <f t="shared" si="18"/>
        <v>47</v>
      </c>
      <c r="R61" s="1">
        <f t="shared" si="19"/>
        <v>87.2</v>
      </c>
      <c r="S61">
        <f t="shared" si="20"/>
        <v>185.10000000000002</v>
      </c>
      <c r="T61" s="1">
        <v>3</v>
      </c>
      <c r="U61">
        <v>40</v>
      </c>
    </row>
    <row r="62" spans="1:21" x14ac:dyDescent="0.25">
      <c r="A62" s="1">
        <v>64</v>
      </c>
      <c r="B62" t="s">
        <v>96</v>
      </c>
      <c r="C62" s="1">
        <v>2008</v>
      </c>
      <c r="D62" t="s">
        <v>25</v>
      </c>
      <c r="E62" s="1">
        <v>30</v>
      </c>
      <c r="F62" s="1">
        <f t="shared" si="14"/>
        <v>42</v>
      </c>
      <c r="G62" s="1">
        <v>17</v>
      </c>
      <c r="H62" s="1">
        <v>17</v>
      </c>
      <c r="I62" s="1">
        <v>16.5</v>
      </c>
      <c r="J62" s="1">
        <f t="shared" si="15"/>
        <v>50.5</v>
      </c>
      <c r="K62" s="1">
        <f t="shared" si="16"/>
        <v>92.5</v>
      </c>
      <c r="L62" s="1">
        <v>29.5</v>
      </c>
      <c r="M62" s="1">
        <f t="shared" si="17"/>
        <v>40.200000000000003</v>
      </c>
      <c r="N62" s="1">
        <v>17</v>
      </c>
      <c r="O62" s="1">
        <v>17</v>
      </c>
      <c r="P62" s="1">
        <v>17</v>
      </c>
      <c r="Q62" s="1">
        <f t="shared" si="18"/>
        <v>51</v>
      </c>
      <c r="R62" s="1">
        <f t="shared" si="19"/>
        <v>91.2</v>
      </c>
      <c r="S62">
        <f t="shared" si="20"/>
        <v>183.7</v>
      </c>
      <c r="T62" s="1">
        <v>4</v>
      </c>
      <c r="U62">
        <v>36</v>
      </c>
    </row>
    <row r="63" spans="1:21" x14ac:dyDescent="0.25">
      <c r="A63" s="5">
        <v>61</v>
      </c>
      <c r="B63" s="12" t="s">
        <v>93</v>
      </c>
      <c r="C63" s="5">
        <v>2007</v>
      </c>
      <c r="D63" s="12" t="s">
        <v>32</v>
      </c>
      <c r="E63" s="5">
        <v>32</v>
      </c>
      <c r="F63" s="5">
        <f t="shared" si="14"/>
        <v>49.2</v>
      </c>
      <c r="G63" s="5">
        <v>17</v>
      </c>
      <c r="H63" s="5">
        <v>17</v>
      </c>
      <c r="I63" s="5">
        <v>17</v>
      </c>
      <c r="J63" s="5">
        <f t="shared" si="15"/>
        <v>51</v>
      </c>
      <c r="K63" s="5">
        <f t="shared" si="16"/>
        <v>100.2</v>
      </c>
      <c r="L63" s="5">
        <v>32</v>
      </c>
      <c r="M63" s="5">
        <f t="shared" si="17"/>
        <v>49.2</v>
      </c>
      <c r="N63" s="5">
        <v>10</v>
      </c>
      <c r="O63" s="5">
        <v>10</v>
      </c>
      <c r="P63" s="5">
        <v>10</v>
      </c>
      <c r="Q63" s="5">
        <f t="shared" si="18"/>
        <v>30</v>
      </c>
      <c r="R63" s="5">
        <f t="shared" si="19"/>
        <v>79.2</v>
      </c>
      <c r="S63" s="12">
        <f t="shared" si="20"/>
        <v>179.4</v>
      </c>
      <c r="T63" s="1">
        <v>5</v>
      </c>
      <c r="U63">
        <v>32</v>
      </c>
    </row>
    <row r="64" spans="1:21" x14ac:dyDescent="0.25">
      <c r="A64" s="1">
        <v>62</v>
      </c>
      <c r="B64" t="s">
        <v>94</v>
      </c>
      <c r="C64" s="1">
        <v>2008</v>
      </c>
      <c r="D64" t="s">
        <v>51</v>
      </c>
      <c r="E64" s="1">
        <v>29</v>
      </c>
      <c r="F64" s="1">
        <f t="shared" si="14"/>
        <v>38.4</v>
      </c>
      <c r="G64" s="1">
        <v>16.5</v>
      </c>
      <c r="H64" s="1">
        <v>16</v>
      </c>
      <c r="I64" s="1">
        <v>16</v>
      </c>
      <c r="J64" s="1">
        <f t="shared" si="15"/>
        <v>48.5</v>
      </c>
      <c r="K64" s="1">
        <f t="shared" si="16"/>
        <v>86.9</v>
      </c>
      <c r="L64" s="1">
        <v>29.5</v>
      </c>
      <c r="M64" s="1">
        <f t="shared" si="17"/>
        <v>40.200000000000003</v>
      </c>
      <c r="N64" s="1">
        <v>16</v>
      </c>
      <c r="O64" s="1">
        <v>16.5</v>
      </c>
      <c r="P64" s="1">
        <v>16</v>
      </c>
      <c r="Q64" s="1">
        <f t="shared" si="18"/>
        <v>48.5</v>
      </c>
      <c r="R64" s="1">
        <f t="shared" si="19"/>
        <v>88.7</v>
      </c>
      <c r="S64">
        <f t="shared" si="20"/>
        <v>175.60000000000002</v>
      </c>
      <c r="T64" s="1">
        <v>6</v>
      </c>
      <c r="U64">
        <v>29</v>
      </c>
    </row>
    <row r="65" spans="1:21" x14ac:dyDescent="0.25">
      <c r="A65" s="5">
        <v>58</v>
      </c>
      <c r="B65" s="12" t="s">
        <v>90</v>
      </c>
      <c r="C65" s="5">
        <v>2008</v>
      </c>
      <c r="D65" s="12" t="s">
        <v>25</v>
      </c>
      <c r="E65" s="5">
        <v>30.5</v>
      </c>
      <c r="F65" s="5">
        <f t="shared" si="14"/>
        <v>43.8</v>
      </c>
      <c r="G65" s="5">
        <v>16</v>
      </c>
      <c r="H65" s="5">
        <v>16</v>
      </c>
      <c r="I65" s="5">
        <v>16</v>
      </c>
      <c r="J65" s="5">
        <f t="shared" si="15"/>
        <v>48</v>
      </c>
      <c r="K65" s="5">
        <f t="shared" si="16"/>
        <v>91.8</v>
      </c>
      <c r="L65" s="5">
        <v>27.5</v>
      </c>
      <c r="M65" s="5">
        <f t="shared" si="17"/>
        <v>33</v>
      </c>
      <c r="N65" s="5">
        <v>15</v>
      </c>
      <c r="O65" s="5">
        <v>15</v>
      </c>
      <c r="P65" s="5">
        <v>15.5</v>
      </c>
      <c r="Q65" s="5">
        <f t="shared" si="18"/>
        <v>45.5</v>
      </c>
      <c r="R65" s="5">
        <f t="shared" si="19"/>
        <v>78.5</v>
      </c>
      <c r="S65" s="12">
        <f t="shared" si="20"/>
        <v>170.3</v>
      </c>
      <c r="T65" s="1">
        <v>7</v>
      </c>
      <c r="U65">
        <v>26</v>
      </c>
    </row>
    <row r="66" spans="1:21" x14ac:dyDescent="0.25">
      <c r="A66" s="1">
        <v>55</v>
      </c>
      <c r="B66" t="s">
        <v>86</v>
      </c>
      <c r="C66" s="1">
        <v>2007</v>
      </c>
      <c r="D66" t="s">
        <v>87</v>
      </c>
      <c r="E66" s="1">
        <v>28</v>
      </c>
      <c r="F66" s="1">
        <f t="shared" si="14"/>
        <v>34.799999999999997</v>
      </c>
      <c r="G66" s="1">
        <v>16.5</v>
      </c>
      <c r="H66" s="1">
        <v>17</v>
      </c>
      <c r="I66" s="1">
        <v>16.5</v>
      </c>
      <c r="J66" s="1">
        <f t="shared" si="15"/>
        <v>50</v>
      </c>
      <c r="K66" s="1">
        <f t="shared" si="16"/>
        <v>84.8</v>
      </c>
      <c r="L66" s="1">
        <v>28</v>
      </c>
      <c r="M66" s="1">
        <f t="shared" si="17"/>
        <v>34.799999999999997</v>
      </c>
      <c r="N66" s="1">
        <v>16.5</v>
      </c>
      <c r="O66" s="1">
        <v>16.5</v>
      </c>
      <c r="P66" s="1">
        <v>16.5</v>
      </c>
      <c r="Q66" s="1">
        <f t="shared" si="18"/>
        <v>49.5</v>
      </c>
      <c r="R66" s="1">
        <f t="shared" si="19"/>
        <v>84.3</v>
      </c>
      <c r="S66">
        <f t="shared" si="20"/>
        <v>169.1</v>
      </c>
      <c r="T66" s="1">
        <v>8</v>
      </c>
      <c r="U66">
        <v>24</v>
      </c>
    </row>
    <row r="67" spans="1:21" x14ac:dyDescent="0.25">
      <c r="A67" s="1">
        <v>47</v>
      </c>
      <c r="B67" t="s">
        <v>78</v>
      </c>
      <c r="C67" s="1">
        <v>2007</v>
      </c>
      <c r="D67" t="s">
        <v>25</v>
      </c>
      <c r="E67" s="1">
        <v>30.5</v>
      </c>
      <c r="F67" s="1">
        <f t="shared" si="14"/>
        <v>43.8</v>
      </c>
      <c r="G67" s="1">
        <v>16.5</v>
      </c>
      <c r="H67" s="1">
        <v>16.5</v>
      </c>
      <c r="I67" s="1">
        <v>16</v>
      </c>
      <c r="J67" s="1">
        <f t="shared" si="15"/>
        <v>49</v>
      </c>
      <c r="K67" s="1">
        <f t="shared" si="16"/>
        <v>92.8</v>
      </c>
      <c r="L67" s="1">
        <v>27</v>
      </c>
      <c r="M67" s="1">
        <f t="shared" si="17"/>
        <v>31.2</v>
      </c>
      <c r="N67" s="1">
        <v>15</v>
      </c>
      <c r="O67" s="1">
        <v>15</v>
      </c>
      <c r="P67" s="1">
        <v>15</v>
      </c>
      <c r="Q67" s="1">
        <f t="shared" si="18"/>
        <v>45</v>
      </c>
      <c r="R67" s="1">
        <f t="shared" si="19"/>
        <v>76.2</v>
      </c>
      <c r="S67">
        <f t="shared" si="20"/>
        <v>169</v>
      </c>
      <c r="T67" s="1">
        <v>9</v>
      </c>
      <c r="U67">
        <v>22</v>
      </c>
    </row>
    <row r="68" spans="1:21" x14ac:dyDescent="0.25">
      <c r="A68" s="1">
        <v>51</v>
      </c>
      <c r="B68" t="s">
        <v>82</v>
      </c>
      <c r="C68" s="1">
        <v>2007</v>
      </c>
      <c r="D68" t="s">
        <v>32</v>
      </c>
      <c r="E68" s="1">
        <v>30.5</v>
      </c>
      <c r="F68" s="1">
        <f t="shared" si="14"/>
        <v>43.8</v>
      </c>
      <c r="G68" s="1">
        <v>17</v>
      </c>
      <c r="H68" s="1">
        <v>17</v>
      </c>
      <c r="I68" s="1">
        <v>17</v>
      </c>
      <c r="J68" s="1">
        <f t="shared" si="15"/>
        <v>51</v>
      </c>
      <c r="K68" s="1">
        <f t="shared" si="16"/>
        <v>94.8</v>
      </c>
      <c r="L68" s="1">
        <v>30</v>
      </c>
      <c r="M68" s="1">
        <f t="shared" si="17"/>
        <v>42</v>
      </c>
      <c r="N68" s="1">
        <v>9</v>
      </c>
      <c r="O68" s="1">
        <v>9</v>
      </c>
      <c r="P68" s="1">
        <v>8.5</v>
      </c>
      <c r="Q68" s="1">
        <f t="shared" si="18"/>
        <v>26.5</v>
      </c>
      <c r="R68" s="1">
        <f t="shared" si="19"/>
        <v>68.5</v>
      </c>
      <c r="S68">
        <f t="shared" si="20"/>
        <v>163.30000000000001</v>
      </c>
      <c r="T68" s="1">
        <v>10</v>
      </c>
      <c r="U68">
        <v>21</v>
      </c>
    </row>
    <row r="69" spans="1:21" x14ac:dyDescent="0.25">
      <c r="A69" s="1">
        <v>53</v>
      </c>
      <c r="B69" t="s">
        <v>84</v>
      </c>
      <c r="C69" s="1">
        <v>2007</v>
      </c>
      <c r="D69" t="s">
        <v>25</v>
      </c>
      <c r="E69" s="1">
        <v>29.5</v>
      </c>
      <c r="F69" s="1">
        <f t="shared" si="14"/>
        <v>40.200000000000003</v>
      </c>
      <c r="G69" s="1">
        <v>9</v>
      </c>
      <c r="H69" s="1">
        <v>8.5</v>
      </c>
      <c r="I69" s="1">
        <v>8.5</v>
      </c>
      <c r="J69" s="1">
        <f t="shared" si="15"/>
        <v>26</v>
      </c>
      <c r="K69" s="1">
        <f t="shared" si="16"/>
        <v>66.2</v>
      </c>
      <c r="L69" s="1">
        <v>29</v>
      </c>
      <c r="M69" s="1">
        <f t="shared" si="17"/>
        <v>38.4</v>
      </c>
      <c r="N69" s="1">
        <v>16</v>
      </c>
      <c r="O69" s="1">
        <v>16</v>
      </c>
      <c r="P69" s="1">
        <v>16</v>
      </c>
      <c r="Q69" s="1">
        <f t="shared" si="18"/>
        <v>48</v>
      </c>
      <c r="R69" s="1">
        <f t="shared" si="19"/>
        <v>86.4</v>
      </c>
      <c r="S69">
        <f t="shared" si="20"/>
        <v>152.60000000000002</v>
      </c>
      <c r="T69" s="1">
        <v>11</v>
      </c>
      <c r="U69">
        <v>20</v>
      </c>
    </row>
    <row r="70" spans="1:21" x14ac:dyDescent="0.25">
      <c r="A70" s="1">
        <v>60</v>
      </c>
      <c r="B70" t="s">
        <v>92</v>
      </c>
      <c r="C70" s="1">
        <v>2008</v>
      </c>
      <c r="D70" t="s">
        <v>51</v>
      </c>
      <c r="E70" s="1">
        <v>25</v>
      </c>
      <c r="F70" s="1">
        <f t="shared" si="14"/>
        <v>24</v>
      </c>
      <c r="G70" s="1">
        <v>14.5</v>
      </c>
      <c r="H70" s="1">
        <v>14.5</v>
      </c>
      <c r="I70" s="1">
        <v>14.5</v>
      </c>
      <c r="J70" s="1">
        <f t="shared" si="15"/>
        <v>43.5</v>
      </c>
      <c r="K70" s="1">
        <f t="shared" si="16"/>
        <v>67.5</v>
      </c>
      <c r="L70" s="1">
        <v>27.5</v>
      </c>
      <c r="M70" s="1">
        <f t="shared" si="17"/>
        <v>33</v>
      </c>
      <c r="N70" s="1">
        <v>14.5</v>
      </c>
      <c r="O70" s="1">
        <v>14</v>
      </c>
      <c r="P70" s="1">
        <v>13.5</v>
      </c>
      <c r="Q70" s="1">
        <f t="shared" si="18"/>
        <v>42</v>
      </c>
      <c r="R70" s="1">
        <f t="shared" si="19"/>
        <v>75</v>
      </c>
      <c r="S70">
        <f t="shared" si="20"/>
        <v>142.5</v>
      </c>
      <c r="T70" s="1">
        <v>12</v>
      </c>
      <c r="U70">
        <v>19</v>
      </c>
    </row>
    <row r="71" spans="1:21" x14ac:dyDescent="0.25">
      <c r="A71" s="1">
        <v>56</v>
      </c>
      <c r="B71" t="s">
        <v>88</v>
      </c>
      <c r="C71" s="1">
        <v>2008</v>
      </c>
      <c r="D71" t="s">
        <v>25</v>
      </c>
      <c r="E71" s="1">
        <v>27.5</v>
      </c>
      <c r="F71" s="1">
        <f t="shared" si="14"/>
        <v>33</v>
      </c>
      <c r="G71" s="1">
        <v>15.5</v>
      </c>
      <c r="H71" s="1">
        <v>15.5</v>
      </c>
      <c r="I71" s="1">
        <v>15.5</v>
      </c>
      <c r="J71" s="1">
        <f t="shared" si="15"/>
        <v>46.5</v>
      </c>
      <c r="K71" s="1">
        <f t="shared" si="16"/>
        <v>79.5</v>
      </c>
      <c r="L71" s="1">
        <v>27</v>
      </c>
      <c r="M71" s="1">
        <f t="shared" si="17"/>
        <v>31.2</v>
      </c>
      <c r="N71" s="1">
        <v>8</v>
      </c>
      <c r="O71" s="1">
        <v>8.5</v>
      </c>
      <c r="P71" s="1">
        <v>8</v>
      </c>
      <c r="Q71" s="1">
        <f t="shared" si="18"/>
        <v>24.5</v>
      </c>
      <c r="R71" s="1">
        <f t="shared" si="19"/>
        <v>55.7</v>
      </c>
      <c r="S71">
        <f t="shared" si="20"/>
        <v>135.19999999999999</v>
      </c>
      <c r="T71" s="1">
        <v>13</v>
      </c>
      <c r="U71">
        <v>18</v>
      </c>
    </row>
    <row r="72" spans="1:21" ht="30" x14ac:dyDescent="0.25">
      <c r="A72" s="7">
        <v>43</v>
      </c>
      <c r="B72" s="13" t="s">
        <v>74</v>
      </c>
      <c r="C72" s="7">
        <v>2007</v>
      </c>
      <c r="D72" s="13" t="s">
        <v>37</v>
      </c>
      <c r="E72" s="7">
        <v>24.5</v>
      </c>
      <c r="F72" s="7">
        <f t="shared" si="14"/>
        <v>22.199999999999996</v>
      </c>
      <c r="G72" s="7">
        <v>13.5</v>
      </c>
      <c r="H72" s="7">
        <v>13.5</v>
      </c>
      <c r="I72" s="7">
        <v>14</v>
      </c>
      <c r="J72" s="7">
        <f t="shared" si="15"/>
        <v>41</v>
      </c>
      <c r="K72" s="7">
        <f t="shared" si="16"/>
        <v>63.199999999999996</v>
      </c>
      <c r="L72" s="7">
        <v>24</v>
      </c>
      <c r="M72" s="7">
        <f t="shared" si="17"/>
        <v>20.399999999999999</v>
      </c>
      <c r="N72" s="7">
        <v>13.5</v>
      </c>
      <c r="O72" s="7">
        <v>13</v>
      </c>
      <c r="P72" s="7">
        <v>13</v>
      </c>
      <c r="Q72" s="7">
        <f t="shared" si="18"/>
        <v>39.5</v>
      </c>
      <c r="R72" s="7">
        <f t="shared" si="19"/>
        <v>59.9</v>
      </c>
      <c r="S72" s="13">
        <f t="shared" si="20"/>
        <v>123.1</v>
      </c>
      <c r="T72" s="5">
        <v>14</v>
      </c>
      <c r="U72" s="16">
        <v>17</v>
      </c>
    </row>
    <row r="73" spans="1:21" x14ac:dyDescent="0.25">
      <c r="A73" s="1">
        <v>57</v>
      </c>
      <c r="B73" t="s">
        <v>89</v>
      </c>
      <c r="C73" s="1">
        <v>2008</v>
      </c>
      <c r="D73" t="s">
        <v>32</v>
      </c>
      <c r="E73" s="1">
        <v>22.5</v>
      </c>
      <c r="F73" s="1">
        <f t="shared" si="14"/>
        <v>15</v>
      </c>
      <c r="G73" s="1">
        <v>12.5</v>
      </c>
      <c r="H73" s="1">
        <v>13</v>
      </c>
      <c r="I73" s="1">
        <v>13</v>
      </c>
      <c r="J73" s="1">
        <f t="shared" si="15"/>
        <v>38.5</v>
      </c>
      <c r="K73" s="1">
        <f t="shared" si="16"/>
        <v>53.5</v>
      </c>
      <c r="L73" s="1">
        <v>24.5</v>
      </c>
      <c r="M73" s="1">
        <f t="shared" si="17"/>
        <v>22.199999999999996</v>
      </c>
      <c r="N73" s="1">
        <v>13.5</v>
      </c>
      <c r="O73" s="1">
        <v>14</v>
      </c>
      <c r="P73" s="1">
        <v>13.5</v>
      </c>
      <c r="Q73" s="1">
        <f t="shared" si="18"/>
        <v>41</v>
      </c>
      <c r="R73" s="1">
        <f t="shared" si="19"/>
        <v>63.199999999999996</v>
      </c>
      <c r="S73">
        <f t="shared" si="20"/>
        <v>116.69999999999999</v>
      </c>
      <c r="T73" s="1">
        <v>15</v>
      </c>
      <c r="U73">
        <v>16</v>
      </c>
    </row>
    <row r="74" spans="1:21" x14ac:dyDescent="0.25">
      <c r="A74" s="1">
        <v>44</v>
      </c>
      <c r="B74" t="s">
        <v>75</v>
      </c>
      <c r="C74" s="1">
        <v>2008</v>
      </c>
      <c r="D74" t="s">
        <v>25</v>
      </c>
      <c r="E74" s="1">
        <v>23</v>
      </c>
      <c r="F74" s="1">
        <f t="shared" si="14"/>
        <v>16.799999999999997</v>
      </c>
      <c r="G74" s="1">
        <v>6.5</v>
      </c>
      <c r="H74" s="1">
        <v>6.5</v>
      </c>
      <c r="I74" s="1">
        <v>6.5</v>
      </c>
      <c r="J74" s="1">
        <f t="shared" si="15"/>
        <v>19.5</v>
      </c>
      <c r="K74" s="1">
        <f t="shared" si="16"/>
        <v>36.299999999999997</v>
      </c>
      <c r="L74" s="1">
        <v>25</v>
      </c>
      <c r="M74" s="1">
        <f t="shared" si="17"/>
        <v>24</v>
      </c>
      <c r="N74" s="1">
        <v>14</v>
      </c>
      <c r="O74" s="1">
        <v>14</v>
      </c>
      <c r="P74" s="1">
        <v>14</v>
      </c>
      <c r="Q74" s="1">
        <f t="shared" si="18"/>
        <v>42</v>
      </c>
      <c r="R74" s="1">
        <f t="shared" si="19"/>
        <v>66</v>
      </c>
      <c r="S74">
        <f t="shared" si="20"/>
        <v>102.3</v>
      </c>
      <c r="T74" s="1">
        <v>16</v>
      </c>
      <c r="U74">
        <v>15</v>
      </c>
    </row>
    <row r="75" spans="1:21" x14ac:dyDescent="0.25">
      <c r="A75" s="1">
        <v>54</v>
      </c>
      <c r="B75" t="s">
        <v>85</v>
      </c>
      <c r="C75" s="1">
        <v>2008</v>
      </c>
      <c r="D75" t="s">
        <v>34</v>
      </c>
      <c r="E75" s="1">
        <v>22</v>
      </c>
      <c r="F75" s="1">
        <f t="shared" si="14"/>
        <v>13.199999999999996</v>
      </c>
      <c r="G75" s="1">
        <v>11</v>
      </c>
      <c r="H75" s="1">
        <v>11.5</v>
      </c>
      <c r="I75" s="1">
        <v>11</v>
      </c>
      <c r="J75" s="1">
        <f t="shared" si="15"/>
        <v>33.5</v>
      </c>
      <c r="K75" s="1">
        <f t="shared" si="16"/>
        <v>46.699999999999996</v>
      </c>
      <c r="L75" s="1">
        <v>22.5</v>
      </c>
      <c r="M75" s="1">
        <f t="shared" si="17"/>
        <v>15</v>
      </c>
      <c r="N75" s="1">
        <v>12.5</v>
      </c>
      <c r="O75" s="1">
        <v>13</v>
      </c>
      <c r="P75" s="1">
        <v>13</v>
      </c>
      <c r="Q75" s="1">
        <f t="shared" si="18"/>
        <v>38.5</v>
      </c>
      <c r="R75" s="1">
        <f t="shared" si="19"/>
        <v>53.5</v>
      </c>
      <c r="S75">
        <f t="shared" si="20"/>
        <v>100.19999999999999</v>
      </c>
      <c r="T75" s="1">
        <v>17</v>
      </c>
      <c r="U75">
        <v>14</v>
      </c>
    </row>
    <row r="76" spans="1:21" ht="30" x14ac:dyDescent="0.25">
      <c r="A76" s="7">
        <v>52</v>
      </c>
      <c r="B76" s="13" t="s">
        <v>83</v>
      </c>
      <c r="C76" s="7">
        <v>2008</v>
      </c>
      <c r="D76" s="13" t="s">
        <v>37</v>
      </c>
      <c r="E76" s="7">
        <v>22.5</v>
      </c>
      <c r="F76" s="7">
        <f t="shared" si="14"/>
        <v>15</v>
      </c>
      <c r="G76" s="7">
        <v>7</v>
      </c>
      <c r="H76" s="7">
        <v>6.5</v>
      </c>
      <c r="I76" s="7">
        <v>7</v>
      </c>
      <c r="J76" s="7">
        <f t="shared" si="15"/>
        <v>20.5</v>
      </c>
      <c r="K76" s="7">
        <f t="shared" si="16"/>
        <v>35.5</v>
      </c>
      <c r="L76" s="7">
        <v>23</v>
      </c>
      <c r="M76" s="7">
        <f t="shared" si="17"/>
        <v>16.799999999999997</v>
      </c>
      <c r="N76" s="7">
        <v>13.5</v>
      </c>
      <c r="O76" s="7">
        <v>13</v>
      </c>
      <c r="P76" s="7">
        <v>13.5</v>
      </c>
      <c r="Q76" s="7">
        <f t="shared" si="18"/>
        <v>40</v>
      </c>
      <c r="R76" s="7">
        <f t="shared" si="19"/>
        <v>56.8</v>
      </c>
      <c r="S76" s="13">
        <f t="shared" si="20"/>
        <v>92.3</v>
      </c>
      <c r="T76" s="5">
        <v>18</v>
      </c>
      <c r="U76" s="12">
        <v>13</v>
      </c>
    </row>
    <row r="77" spans="1:21" x14ac:dyDescent="0.25">
      <c r="A77" s="1">
        <v>39</v>
      </c>
      <c r="B77" t="s">
        <v>71</v>
      </c>
      <c r="C77" s="1">
        <v>2007</v>
      </c>
      <c r="D77" t="s">
        <v>34</v>
      </c>
      <c r="E77" s="1">
        <v>16.5</v>
      </c>
      <c r="F77" s="1">
        <f t="shared" si="14"/>
        <v>-6.6000000000000085</v>
      </c>
      <c r="G77" s="1">
        <v>12</v>
      </c>
      <c r="H77" s="1">
        <v>12</v>
      </c>
      <c r="I77" s="1">
        <v>12</v>
      </c>
      <c r="J77" s="1">
        <f t="shared" si="15"/>
        <v>36</v>
      </c>
      <c r="K77" s="1">
        <f t="shared" si="16"/>
        <v>29.399999999999991</v>
      </c>
      <c r="L77" s="1">
        <v>17.5</v>
      </c>
      <c r="M77" s="1">
        <f t="shared" si="17"/>
        <v>-3</v>
      </c>
      <c r="N77" s="1">
        <v>12.5</v>
      </c>
      <c r="O77" s="1">
        <v>12</v>
      </c>
      <c r="P77" s="1">
        <v>12</v>
      </c>
      <c r="Q77" s="1">
        <f t="shared" si="18"/>
        <v>36.5</v>
      </c>
      <c r="R77" s="1">
        <f t="shared" si="19"/>
        <v>33.5</v>
      </c>
      <c r="S77">
        <f t="shared" si="20"/>
        <v>62.899999999999991</v>
      </c>
      <c r="T77" s="1">
        <v>19</v>
      </c>
      <c r="U77">
        <v>12</v>
      </c>
    </row>
    <row r="78" spans="1:21" ht="30" x14ac:dyDescent="0.25">
      <c r="A78" s="7">
        <v>49</v>
      </c>
      <c r="B78" s="13" t="s">
        <v>80</v>
      </c>
      <c r="C78" s="7">
        <v>2008</v>
      </c>
      <c r="D78" s="13" t="s">
        <v>37</v>
      </c>
      <c r="E78" s="7">
        <v>16</v>
      </c>
      <c r="F78" s="7">
        <f t="shared" si="14"/>
        <v>-8.4000000000000057</v>
      </c>
      <c r="G78" s="7">
        <v>11.5</v>
      </c>
      <c r="H78" s="7">
        <v>11.5</v>
      </c>
      <c r="I78" s="7">
        <v>12</v>
      </c>
      <c r="J78" s="7">
        <f t="shared" si="15"/>
        <v>35</v>
      </c>
      <c r="K78" s="7">
        <f t="shared" si="16"/>
        <v>26.599999999999994</v>
      </c>
      <c r="L78" s="7">
        <v>15.5</v>
      </c>
      <c r="M78" s="7">
        <f t="shared" si="17"/>
        <v>-10.200000000000003</v>
      </c>
      <c r="N78" s="7">
        <v>11.5</v>
      </c>
      <c r="O78" s="7">
        <v>12</v>
      </c>
      <c r="P78" s="7">
        <v>11.5</v>
      </c>
      <c r="Q78" s="7">
        <f t="shared" si="18"/>
        <v>35</v>
      </c>
      <c r="R78" s="7">
        <f t="shared" si="19"/>
        <v>24.799999999999997</v>
      </c>
      <c r="S78" s="13">
        <f t="shared" si="20"/>
        <v>51.399999999999991</v>
      </c>
      <c r="T78" s="5">
        <v>20</v>
      </c>
      <c r="U78" s="12">
        <v>11</v>
      </c>
    </row>
    <row r="79" spans="1:21" x14ac:dyDescent="0.25">
      <c r="A79" s="1">
        <v>40</v>
      </c>
      <c r="B79" t="s">
        <v>72</v>
      </c>
      <c r="C79" s="1">
        <v>2008</v>
      </c>
      <c r="D79" t="s">
        <v>29</v>
      </c>
      <c r="E79" s="1"/>
      <c r="F79" s="1">
        <f t="shared" si="14"/>
        <v>-66</v>
      </c>
      <c r="G79" s="1"/>
      <c r="H79" s="1"/>
      <c r="I79" s="1"/>
      <c r="J79" s="1">
        <f t="shared" si="15"/>
        <v>0</v>
      </c>
      <c r="K79" s="1" t="s">
        <v>40</v>
      </c>
      <c r="L79" s="1"/>
      <c r="M79" s="1">
        <f t="shared" si="17"/>
        <v>-66</v>
      </c>
      <c r="N79" s="1"/>
      <c r="O79" s="1"/>
      <c r="P79" s="1"/>
      <c r="Q79" s="1">
        <f t="shared" si="18"/>
        <v>0</v>
      </c>
      <c r="R79" s="1" t="s">
        <v>40</v>
      </c>
      <c r="S79" s="1" t="s">
        <v>40</v>
      </c>
      <c r="T79" s="1" t="s">
        <v>40</v>
      </c>
      <c r="U79">
        <v>0</v>
      </c>
    </row>
    <row r="80" spans="1:21" x14ac:dyDescent="0.25">
      <c r="A80" s="1">
        <v>41</v>
      </c>
      <c r="B80" t="s">
        <v>72</v>
      </c>
      <c r="C80" s="1">
        <v>2008</v>
      </c>
      <c r="D80" t="s">
        <v>29</v>
      </c>
      <c r="E80" s="1"/>
      <c r="F80" s="1">
        <f t="shared" si="14"/>
        <v>-66</v>
      </c>
      <c r="G80" s="1"/>
      <c r="H80" s="1"/>
      <c r="I80" s="1"/>
      <c r="J80" s="1">
        <f t="shared" si="15"/>
        <v>0</v>
      </c>
      <c r="K80" s="1" t="s">
        <v>40</v>
      </c>
      <c r="L80" s="1"/>
      <c r="M80" s="1">
        <f t="shared" si="17"/>
        <v>-66</v>
      </c>
      <c r="N80" s="1"/>
      <c r="O80" s="1"/>
      <c r="P80" s="1"/>
      <c r="Q80" s="1">
        <f t="shared" si="18"/>
        <v>0</v>
      </c>
      <c r="R80" s="1" t="s">
        <v>40</v>
      </c>
      <c r="S80" s="1" t="s">
        <v>40</v>
      </c>
      <c r="T80" s="1" t="s">
        <v>40</v>
      </c>
      <c r="U80">
        <v>0</v>
      </c>
    </row>
    <row r="81" spans="1:21" x14ac:dyDescent="0.25">
      <c r="A81" s="1">
        <v>42</v>
      </c>
      <c r="B81" t="s">
        <v>73</v>
      </c>
      <c r="C81" s="1">
        <v>2008</v>
      </c>
      <c r="D81" t="s">
        <v>32</v>
      </c>
      <c r="E81" s="1"/>
      <c r="F81" s="1">
        <f t="shared" si="14"/>
        <v>-66</v>
      </c>
      <c r="G81" s="1"/>
      <c r="H81" s="1"/>
      <c r="I81" s="1"/>
      <c r="J81" s="1">
        <f t="shared" si="15"/>
        <v>0</v>
      </c>
      <c r="K81" s="1" t="s">
        <v>40</v>
      </c>
      <c r="L81" s="1"/>
      <c r="M81" s="1">
        <f t="shared" si="17"/>
        <v>-66</v>
      </c>
      <c r="N81" s="1"/>
      <c r="O81" s="1"/>
      <c r="P81" s="1"/>
      <c r="Q81" s="1">
        <f t="shared" si="18"/>
        <v>0</v>
      </c>
      <c r="R81" s="1" t="s">
        <v>40</v>
      </c>
      <c r="S81" s="1" t="s">
        <v>40</v>
      </c>
      <c r="T81" s="1" t="s">
        <v>40</v>
      </c>
      <c r="U81">
        <v>0</v>
      </c>
    </row>
    <row r="82" spans="1:21" x14ac:dyDescent="0.25">
      <c r="A82" s="1">
        <v>45</v>
      </c>
      <c r="B82" t="s">
        <v>76</v>
      </c>
      <c r="C82" s="1">
        <v>2008</v>
      </c>
      <c r="D82" t="s">
        <v>29</v>
      </c>
      <c r="E82" s="1"/>
      <c r="F82" s="1">
        <f t="shared" si="14"/>
        <v>-66</v>
      </c>
      <c r="G82" s="1"/>
      <c r="H82" s="1"/>
      <c r="I82" s="1"/>
      <c r="J82" s="1">
        <f t="shared" si="15"/>
        <v>0</v>
      </c>
      <c r="K82" s="1" t="s">
        <v>40</v>
      </c>
      <c r="L82" s="1"/>
      <c r="M82" s="1">
        <f t="shared" si="17"/>
        <v>-66</v>
      </c>
      <c r="N82" s="1"/>
      <c r="O82" s="1"/>
      <c r="P82" s="1"/>
      <c r="Q82" s="1">
        <f t="shared" si="18"/>
        <v>0</v>
      </c>
      <c r="R82" s="1" t="s">
        <v>40</v>
      </c>
      <c r="S82" s="1" t="s">
        <v>40</v>
      </c>
      <c r="T82" s="1" t="s">
        <v>40</v>
      </c>
      <c r="U82">
        <v>0</v>
      </c>
    </row>
    <row r="83" spans="1:21" x14ac:dyDescent="0.25">
      <c r="A83" s="1">
        <v>46</v>
      </c>
      <c r="B83" t="s">
        <v>77</v>
      </c>
      <c r="C83" s="1">
        <v>2007</v>
      </c>
      <c r="D83" t="s">
        <v>32</v>
      </c>
      <c r="E83" s="1"/>
      <c r="F83" s="1">
        <f t="shared" si="14"/>
        <v>-66</v>
      </c>
      <c r="G83" s="1"/>
      <c r="H83" s="1"/>
      <c r="I83" s="1"/>
      <c r="J83" s="1">
        <f t="shared" si="15"/>
        <v>0</v>
      </c>
      <c r="K83" s="1" t="s">
        <v>40</v>
      </c>
      <c r="L83" s="1"/>
      <c r="M83" s="1">
        <f t="shared" si="17"/>
        <v>-66</v>
      </c>
      <c r="N83" s="1"/>
      <c r="O83" s="1"/>
      <c r="P83" s="1"/>
      <c r="Q83" s="1">
        <f t="shared" si="18"/>
        <v>0</v>
      </c>
      <c r="R83" s="1" t="s">
        <v>40</v>
      </c>
      <c r="S83" s="1" t="s">
        <v>40</v>
      </c>
      <c r="T83" s="1" t="s">
        <v>40</v>
      </c>
      <c r="U83">
        <v>0</v>
      </c>
    </row>
    <row r="84" spans="1:21" x14ac:dyDescent="0.25">
      <c r="A84" s="1">
        <v>48</v>
      </c>
      <c r="B84" t="s">
        <v>79</v>
      </c>
      <c r="C84" s="1">
        <v>2008</v>
      </c>
      <c r="D84" t="s">
        <v>29</v>
      </c>
      <c r="E84" s="1"/>
      <c r="F84" s="1">
        <f t="shared" si="14"/>
        <v>-66</v>
      </c>
      <c r="G84" s="1"/>
      <c r="H84" s="1"/>
      <c r="I84" s="1"/>
      <c r="J84" s="1">
        <f t="shared" si="15"/>
        <v>0</v>
      </c>
      <c r="K84" s="1" t="s">
        <v>40</v>
      </c>
      <c r="L84" s="1"/>
      <c r="M84" s="1">
        <f t="shared" si="17"/>
        <v>-66</v>
      </c>
      <c r="N84" s="1"/>
      <c r="O84" s="1"/>
      <c r="P84" s="1"/>
      <c r="Q84" s="1">
        <f t="shared" si="18"/>
        <v>0</v>
      </c>
      <c r="R84" s="1" t="s">
        <v>40</v>
      </c>
      <c r="S84" s="1" t="s">
        <v>40</v>
      </c>
      <c r="T84" s="1" t="s">
        <v>40</v>
      </c>
      <c r="U84">
        <v>0</v>
      </c>
    </row>
    <row r="85" spans="1:21" x14ac:dyDescent="0.25">
      <c r="A85" s="1">
        <v>50</v>
      </c>
      <c r="B85" t="s">
        <v>81</v>
      </c>
      <c r="C85" s="1">
        <v>2008</v>
      </c>
      <c r="D85" t="s">
        <v>32</v>
      </c>
      <c r="E85" s="1"/>
      <c r="F85" s="1">
        <f t="shared" si="14"/>
        <v>-66</v>
      </c>
      <c r="G85" s="1"/>
      <c r="H85" s="1"/>
      <c r="I85" s="1"/>
      <c r="J85" s="1">
        <f t="shared" si="15"/>
        <v>0</v>
      </c>
      <c r="K85" s="1" t="s">
        <v>40</v>
      </c>
      <c r="L85" s="1"/>
      <c r="M85" s="1">
        <f t="shared" si="17"/>
        <v>-66</v>
      </c>
      <c r="N85" s="1"/>
      <c r="O85" s="1"/>
      <c r="P85" s="1"/>
      <c r="Q85" s="1">
        <f t="shared" si="18"/>
        <v>0</v>
      </c>
      <c r="R85" s="1" t="s">
        <v>40</v>
      </c>
      <c r="S85" s="1" t="s">
        <v>40</v>
      </c>
      <c r="T85" s="1" t="s">
        <v>40</v>
      </c>
      <c r="U85">
        <v>0</v>
      </c>
    </row>
    <row r="86" spans="1:21" x14ac:dyDescent="0.25">
      <c r="A86" s="1"/>
      <c r="C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1" x14ac:dyDescent="0.25">
      <c r="B87" s="3" t="s">
        <v>98</v>
      </c>
      <c r="C87" s="1"/>
      <c r="D87" s="3" t="s">
        <v>66</v>
      </c>
    </row>
    <row r="88" spans="1:21" x14ac:dyDescent="0.25">
      <c r="A88" s="1"/>
      <c r="E88" s="1"/>
      <c r="F88" s="1"/>
      <c r="G88" s="1"/>
      <c r="H88" s="1"/>
      <c r="I88" s="1"/>
      <c r="L88" s="1"/>
      <c r="M88" s="1"/>
      <c r="N88" s="1"/>
      <c r="O88" s="1"/>
      <c r="P88" s="1"/>
    </row>
    <row r="89" spans="1:21" ht="45" x14ac:dyDescent="0.25">
      <c r="A89" s="4" t="s">
        <v>13</v>
      </c>
      <c r="B89" s="4" t="s">
        <v>14</v>
      </c>
      <c r="C89" s="4" t="s">
        <v>15</v>
      </c>
      <c r="D89" s="4" t="s">
        <v>16</v>
      </c>
      <c r="E89" s="9" t="s">
        <v>17</v>
      </c>
      <c r="F89" s="10" t="s">
        <v>18</v>
      </c>
      <c r="G89" s="10" t="s">
        <v>146</v>
      </c>
      <c r="H89" s="10" t="s">
        <v>9</v>
      </c>
      <c r="I89" s="10" t="s">
        <v>148</v>
      </c>
      <c r="J89" s="9" t="s">
        <v>22</v>
      </c>
      <c r="K89" s="9" t="s">
        <v>23</v>
      </c>
      <c r="L89" s="9" t="s">
        <v>17</v>
      </c>
      <c r="M89" s="10" t="s">
        <v>18</v>
      </c>
      <c r="N89" s="9" t="s">
        <v>146</v>
      </c>
      <c r="O89" s="9" t="s">
        <v>147</v>
      </c>
      <c r="P89" s="9" t="s">
        <v>4</v>
      </c>
      <c r="Q89" s="9" t="s">
        <v>22</v>
      </c>
      <c r="R89" s="9" t="s">
        <v>23</v>
      </c>
      <c r="S89" s="10" t="s">
        <v>144</v>
      </c>
      <c r="T89" s="9" t="s">
        <v>149</v>
      </c>
      <c r="U89" s="9" t="s">
        <v>150</v>
      </c>
    </row>
    <row r="90" spans="1:21" x14ac:dyDescent="0.25">
      <c r="A90" s="1">
        <v>68</v>
      </c>
      <c r="B90" t="s">
        <v>101</v>
      </c>
      <c r="C90" s="1">
        <v>2006</v>
      </c>
      <c r="D90" t="s">
        <v>32</v>
      </c>
      <c r="E90" s="1">
        <v>29</v>
      </c>
      <c r="F90" s="1">
        <f>60+((E90-35)*3.6)</f>
        <v>38.4</v>
      </c>
      <c r="G90" s="1">
        <v>14</v>
      </c>
      <c r="H90" s="1">
        <v>14</v>
      </c>
      <c r="I90" s="1">
        <v>14.5</v>
      </c>
      <c r="J90" s="1">
        <f>SUM(G90:I90)</f>
        <v>42.5</v>
      </c>
      <c r="K90" s="1">
        <f>F90+J90</f>
        <v>80.900000000000006</v>
      </c>
      <c r="L90" s="1">
        <v>30</v>
      </c>
      <c r="M90" s="1">
        <f>60+((L90-35)*3.6)</f>
        <v>42</v>
      </c>
      <c r="N90" s="1">
        <v>16</v>
      </c>
      <c r="O90" s="1">
        <v>15.5</v>
      </c>
      <c r="P90" s="1">
        <v>16</v>
      </c>
      <c r="Q90" s="1">
        <f>SUM(N90:P90)</f>
        <v>47.5</v>
      </c>
      <c r="R90" s="1">
        <f>M90+Q90</f>
        <v>89.5</v>
      </c>
      <c r="S90">
        <f>K90+R90</f>
        <v>170.4</v>
      </c>
      <c r="T90">
        <v>1</v>
      </c>
      <c r="U90">
        <v>50</v>
      </c>
    </row>
    <row r="91" spans="1:21" x14ac:dyDescent="0.25">
      <c r="A91" s="1">
        <v>67</v>
      </c>
      <c r="B91" t="s">
        <v>100</v>
      </c>
      <c r="C91" s="1">
        <v>2006</v>
      </c>
      <c r="D91" t="s">
        <v>25</v>
      </c>
      <c r="E91" s="1">
        <v>28</v>
      </c>
      <c r="F91" s="1">
        <f>60+((E91-35)*3.6)</f>
        <v>34.799999999999997</v>
      </c>
      <c r="G91" s="1">
        <v>16</v>
      </c>
      <c r="H91" s="1">
        <v>15.5</v>
      </c>
      <c r="I91" s="1">
        <v>16</v>
      </c>
      <c r="J91" s="1">
        <f>SUM(G91:I91)</f>
        <v>47.5</v>
      </c>
      <c r="K91" s="1">
        <f>F91+J91</f>
        <v>82.3</v>
      </c>
      <c r="L91" s="1">
        <v>26.5</v>
      </c>
      <c r="M91" s="1">
        <f>60+((L91-35)*3.6)</f>
        <v>29.4</v>
      </c>
      <c r="N91" s="1">
        <v>15.5</v>
      </c>
      <c r="O91" s="1">
        <v>15</v>
      </c>
      <c r="P91" s="1">
        <v>15.5</v>
      </c>
      <c r="Q91" s="1">
        <f>SUM(N91:P91)</f>
        <v>46</v>
      </c>
      <c r="R91" s="1">
        <f>M91+Q91</f>
        <v>75.400000000000006</v>
      </c>
      <c r="S91">
        <f>K91+R91</f>
        <v>157.69999999999999</v>
      </c>
      <c r="T91">
        <v>2</v>
      </c>
      <c r="U91">
        <v>45</v>
      </c>
    </row>
    <row r="92" spans="1:21" x14ac:dyDescent="0.25">
      <c r="A92" s="1">
        <v>66</v>
      </c>
      <c r="B92" t="s">
        <v>99</v>
      </c>
      <c r="C92" s="1">
        <v>2005</v>
      </c>
      <c r="D92" t="s">
        <v>32</v>
      </c>
      <c r="E92" s="1">
        <v>26</v>
      </c>
      <c r="F92" s="1">
        <f>60+((E92-35)*3.6)</f>
        <v>27.6</v>
      </c>
      <c r="G92" s="1">
        <v>15</v>
      </c>
      <c r="H92" s="1">
        <v>15</v>
      </c>
      <c r="I92" s="1">
        <v>15</v>
      </c>
      <c r="J92" s="1">
        <f>SUM(G92:I92)</f>
        <v>45</v>
      </c>
      <c r="K92" s="1">
        <f>F92+J92</f>
        <v>72.599999999999994</v>
      </c>
      <c r="L92" s="1">
        <v>27.5</v>
      </c>
      <c r="M92" s="1">
        <f>60+((L92-35)*3.6)</f>
        <v>33</v>
      </c>
      <c r="N92" s="1">
        <v>16</v>
      </c>
      <c r="O92" s="1">
        <v>16</v>
      </c>
      <c r="P92" s="1">
        <v>16</v>
      </c>
      <c r="Q92" s="1">
        <f>SUM(N92:P92)</f>
        <v>48</v>
      </c>
      <c r="R92" s="1">
        <f>M92+Q92</f>
        <v>81</v>
      </c>
      <c r="S92">
        <f>K92+R92</f>
        <v>153.6</v>
      </c>
      <c r="T92">
        <v>3</v>
      </c>
      <c r="U92">
        <v>40</v>
      </c>
    </row>
    <row r="93" spans="1:21" x14ac:dyDescent="0.25">
      <c r="A93" s="1"/>
      <c r="C93" s="1"/>
      <c r="E93" s="1"/>
      <c r="F93" s="1"/>
      <c r="G93" s="1"/>
      <c r="H93" s="1"/>
      <c r="I93" s="1"/>
      <c r="L93" s="1"/>
      <c r="M93" s="1"/>
      <c r="N93" s="1"/>
      <c r="O93" s="1"/>
      <c r="P93" s="1"/>
    </row>
    <row r="94" spans="1:21" x14ac:dyDescent="0.25">
      <c r="A94" s="1"/>
      <c r="B94" s="3" t="s">
        <v>102</v>
      </c>
      <c r="C94" s="1"/>
      <c r="D94" s="3" t="s">
        <v>103</v>
      </c>
      <c r="E94" s="1"/>
      <c r="F94" s="1"/>
      <c r="G94" s="1"/>
      <c r="H94" s="1"/>
      <c r="I94" s="1"/>
      <c r="L94" s="1"/>
      <c r="M94" s="1"/>
      <c r="N94" s="1"/>
      <c r="O94" s="1"/>
      <c r="P94" s="1"/>
    </row>
    <row r="95" spans="1:21" ht="30" x14ac:dyDescent="0.25">
      <c r="A95" s="4" t="s">
        <v>13</v>
      </c>
      <c r="B95" s="4" t="s">
        <v>14</v>
      </c>
      <c r="C95" s="4" t="s">
        <v>15</v>
      </c>
      <c r="D95" s="4" t="s">
        <v>16</v>
      </c>
      <c r="E95" s="9" t="s">
        <v>17</v>
      </c>
      <c r="F95" s="10" t="s">
        <v>18</v>
      </c>
      <c r="G95" s="10" t="s">
        <v>146</v>
      </c>
      <c r="H95" s="10" t="s">
        <v>147</v>
      </c>
      <c r="I95" s="10" t="s">
        <v>4</v>
      </c>
      <c r="J95" s="9" t="s">
        <v>22</v>
      </c>
      <c r="K95" s="9" t="s">
        <v>23</v>
      </c>
      <c r="L95" s="9" t="s">
        <v>17</v>
      </c>
      <c r="M95" s="9" t="s">
        <v>18</v>
      </c>
      <c r="N95" s="9" t="s">
        <v>146</v>
      </c>
      <c r="O95" s="9" t="s">
        <v>147</v>
      </c>
      <c r="P95" s="9" t="s">
        <v>148</v>
      </c>
      <c r="Q95" s="9" t="s">
        <v>22</v>
      </c>
      <c r="R95" s="9" t="s">
        <v>23</v>
      </c>
      <c r="S95" s="11" t="s">
        <v>144</v>
      </c>
      <c r="T95" s="9" t="s">
        <v>149</v>
      </c>
      <c r="U95" s="9" t="s">
        <v>150</v>
      </c>
    </row>
    <row r="96" spans="1:21" x14ac:dyDescent="0.25">
      <c r="A96" s="1">
        <v>79</v>
      </c>
      <c r="B96" t="s">
        <v>116</v>
      </c>
      <c r="C96" s="1">
        <v>2005</v>
      </c>
      <c r="D96" t="s">
        <v>32</v>
      </c>
      <c r="E96" s="1">
        <v>61.5</v>
      </c>
      <c r="F96" s="1">
        <f t="shared" ref="F96:F114" si="21">60+((E96-65)*2.4)</f>
        <v>51.6</v>
      </c>
      <c r="G96" s="1">
        <v>16</v>
      </c>
      <c r="H96" s="1">
        <v>16.5</v>
      </c>
      <c r="I96" s="1">
        <v>16</v>
      </c>
      <c r="J96" s="1">
        <f t="shared" ref="J96:J114" si="22">SUM(G96:I96)</f>
        <v>48.5</v>
      </c>
      <c r="K96" s="1">
        <f t="shared" ref="K96:K109" si="23">SUM(F96+J96)</f>
        <v>100.1</v>
      </c>
      <c r="L96" s="1">
        <v>61</v>
      </c>
      <c r="M96" s="1">
        <f t="shared" ref="M96:M114" si="24">60+((L96-65)*2.4)</f>
        <v>50.4</v>
      </c>
      <c r="N96" s="1">
        <v>17</v>
      </c>
      <c r="O96" s="1">
        <v>17.5</v>
      </c>
      <c r="P96" s="1">
        <v>17</v>
      </c>
      <c r="Q96" s="1">
        <f t="shared" ref="Q96:Q114" si="25">SUM(N96:P96)</f>
        <v>51.5</v>
      </c>
      <c r="R96" s="1">
        <f t="shared" ref="R96:R109" si="26">SUM(M96+Q96)</f>
        <v>101.9</v>
      </c>
      <c r="S96">
        <f t="shared" ref="S96:S109" si="27">K96+R96</f>
        <v>202</v>
      </c>
      <c r="T96" s="5">
        <v>1</v>
      </c>
      <c r="U96">
        <v>50</v>
      </c>
    </row>
    <row r="97" spans="1:21" x14ac:dyDescent="0.25">
      <c r="A97" s="1">
        <v>87</v>
      </c>
      <c r="B97" t="s">
        <v>124</v>
      </c>
      <c r="C97" s="1">
        <v>2005</v>
      </c>
      <c r="D97" t="s">
        <v>87</v>
      </c>
      <c r="E97" s="1">
        <v>64</v>
      </c>
      <c r="F97" s="1">
        <f t="shared" si="21"/>
        <v>57.6</v>
      </c>
      <c r="G97" s="1">
        <v>16</v>
      </c>
      <c r="H97" s="1">
        <v>16</v>
      </c>
      <c r="I97" s="1">
        <v>16</v>
      </c>
      <c r="J97" s="1">
        <f t="shared" si="22"/>
        <v>48</v>
      </c>
      <c r="K97" s="1">
        <f t="shared" si="23"/>
        <v>105.6</v>
      </c>
      <c r="L97" s="1">
        <v>59.5</v>
      </c>
      <c r="M97" s="1">
        <f t="shared" si="24"/>
        <v>46.8</v>
      </c>
      <c r="N97" s="1">
        <v>16</v>
      </c>
      <c r="O97" s="1">
        <v>16.5</v>
      </c>
      <c r="P97" s="1">
        <v>16</v>
      </c>
      <c r="Q97" s="1">
        <f t="shared" si="25"/>
        <v>48.5</v>
      </c>
      <c r="R97" s="1">
        <f t="shared" si="26"/>
        <v>95.3</v>
      </c>
      <c r="S97">
        <f t="shared" si="27"/>
        <v>200.89999999999998</v>
      </c>
      <c r="T97" s="5">
        <v>2</v>
      </c>
      <c r="U97">
        <v>45</v>
      </c>
    </row>
    <row r="98" spans="1:21" x14ac:dyDescent="0.25">
      <c r="A98" s="1">
        <v>81</v>
      </c>
      <c r="B98" t="s">
        <v>118</v>
      </c>
      <c r="C98" s="1">
        <v>2006</v>
      </c>
      <c r="D98" t="s">
        <v>32</v>
      </c>
      <c r="E98" s="1">
        <v>59</v>
      </c>
      <c r="F98" s="1">
        <f t="shared" si="21"/>
        <v>45.6</v>
      </c>
      <c r="G98" s="1">
        <v>17.5</v>
      </c>
      <c r="H98" s="1">
        <v>17.5</v>
      </c>
      <c r="I98" s="1">
        <v>17.5</v>
      </c>
      <c r="J98" s="1">
        <f t="shared" si="22"/>
        <v>52.5</v>
      </c>
      <c r="K98" s="1">
        <f t="shared" si="23"/>
        <v>98.1</v>
      </c>
      <c r="L98" s="1">
        <v>53.5</v>
      </c>
      <c r="M98" s="1">
        <f t="shared" si="24"/>
        <v>32.400000000000006</v>
      </c>
      <c r="N98" s="1">
        <v>16.5</v>
      </c>
      <c r="O98" s="1">
        <v>17</v>
      </c>
      <c r="P98" s="1">
        <v>16.5</v>
      </c>
      <c r="Q98" s="1">
        <f t="shared" si="25"/>
        <v>50</v>
      </c>
      <c r="R98" s="1">
        <f t="shared" si="26"/>
        <v>82.4</v>
      </c>
      <c r="S98">
        <f t="shared" si="27"/>
        <v>180.5</v>
      </c>
      <c r="T98" s="5">
        <v>3</v>
      </c>
      <c r="U98">
        <v>40</v>
      </c>
    </row>
    <row r="99" spans="1:21" x14ac:dyDescent="0.25">
      <c r="A99" s="1">
        <v>84</v>
      </c>
      <c r="B99" t="s">
        <v>121</v>
      </c>
      <c r="C99" s="1">
        <v>2006</v>
      </c>
      <c r="D99" t="s">
        <v>25</v>
      </c>
      <c r="E99" s="1">
        <v>55</v>
      </c>
      <c r="F99" s="1">
        <f t="shared" si="21"/>
        <v>36</v>
      </c>
      <c r="G99" s="1">
        <v>16.5</v>
      </c>
      <c r="H99" s="1">
        <v>16.5</v>
      </c>
      <c r="I99" s="1">
        <v>16</v>
      </c>
      <c r="J99" s="1">
        <f t="shared" si="22"/>
        <v>49</v>
      </c>
      <c r="K99" s="1">
        <f t="shared" si="23"/>
        <v>85</v>
      </c>
      <c r="L99" s="1">
        <v>59</v>
      </c>
      <c r="M99" s="1">
        <f t="shared" si="24"/>
        <v>45.6</v>
      </c>
      <c r="N99" s="1">
        <v>16</v>
      </c>
      <c r="O99" s="1">
        <v>16</v>
      </c>
      <c r="P99" s="1">
        <v>16.5</v>
      </c>
      <c r="Q99" s="1">
        <f t="shared" si="25"/>
        <v>48.5</v>
      </c>
      <c r="R99" s="1">
        <f t="shared" si="26"/>
        <v>94.1</v>
      </c>
      <c r="S99">
        <f t="shared" si="27"/>
        <v>179.1</v>
      </c>
      <c r="T99" s="5">
        <v>4</v>
      </c>
      <c r="U99">
        <v>36</v>
      </c>
    </row>
    <row r="100" spans="1:21" x14ac:dyDescent="0.25">
      <c r="A100" s="1">
        <v>83</v>
      </c>
      <c r="B100" t="s">
        <v>120</v>
      </c>
      <c r="C100" s="1">
        <v>2006</v>
      </c>
      <c r="D100" t="s">
        <v>29</v>
      </c>
      <c r="E100" s="1">
        <v>54</v>
      </c>
      <c r="F100" s="1">
        <f t="shared" si="21"/>
        <v>33.6</v>
      </c>
      <c r="G100" s="1">
        <v>16.5</v>
      </c>
      <c r="H100" s="1">
        <v>16.5</v>
      </c>
      <c r="I100" s="1">
        <v>16.5</v>
      </c>
      <c r="J100" s="1">
        <f t="shared" si="22"/>
        <v>49.5</v>
      </c>
      <c r="K100" s="1">
        <f t="shared" si="23"/>
        <v>83.1</v>
      </c>
      <c r="L100" s="1">
        <v>56</v>
      </c>
      <c r="M100" s="1">
        <f t="shared" si="24"/>
        <v>38.400000000000006</v>
      </c>
      <c r="N100" s="1">
        <v>17</v>
      </c>
      <c r="O100" s="1">
        <v>17</v>
      </c>
      <c r="P100" s="1">
        <v>17</v>
      </c>
      <c r="Q100" s="1">
        <f t="shared" si="25"/>
        <v>51</v>
      </c>
      <c r="R100" s="1">
        <f t="shared" si="26"/>
        <v>89.4</v>
      </c>
      <c r="S100">
        <f t="shared" si="27"/>
        <v>172.5</v>
      </c>
      <c r="T100" s="5">
        <v>5</v>
      </c>
      <c r="U100">
        <v>32</v>
      </c>
    </row>
    <row r="101" spans="1:21" x14ac:dyDescent="0.25">
      <c r="A101" s="1">
        <v>86</v>
      </c>
      <c r="B101" t="s">
        <v>123</v>
      </c>
      <c r="C101" s="1">
        <v>2006</v>
      </c>
      <c r="D101" t="s">
        <v>32</v>
      </c>
      <c r="E101" s="1">
        <v>49</v>
      </c>
      <c r="F101" s="1">
        <f t="shared" si="21"/>
        <v>21.6</v>
      </c>
      <c r="G101" s="1">
        <v>15</v>
      </c>
      <c r="H101" s="1">
        <v>15.5</v>
      </c>
      <c r="I101" s="1">
        <v>15</v>
      </c>
      <c r="J101" s="1">
        <f t="shared" si="22"/>
        <v>45.5</v>
      </c>
      <c r="K101" s="1">
        <f t="shared" si="23"/>
        <v>67.099999999999994</v>
      </c>
      <c r="L101" s="1">
        <v>59.5</v>
      </c>
      <c r="M101" s="1">
        <f t="shared" si="24"/>
        <v>46.8</v>
      </c>
      <c r="N101" s="1">
        <v>17</v>
      </c>
      <c r="O101" s="1">
        <v>17</v>
      </c>
      <c r="P101" s="1">
        <v>17</v>
      </c>
      <c r="Q101" s="1">
        <f t="shared" si="25"/>
        <v>51</v>
      </c>
      <c r="R101" s="1">
        <f t="shared" si="26"/>
        <v>97.8</v>
      </c>
      <c r="S101">
        <f t="shared" si="27"/>
        <v>164.89999999999998</v>
      </c>
      <c r="T101" s="5">
        <v>6</v>
      </c>
      <c r="U101">
        <v>29</v>
      </c>
    </row>
    <row r="102" spans="1:21" x14ac:dyDescent="0.25">
      <c r="A102" s="1">
        <v>77</v>
      </c>
      <c r="B102" t="s">
        <v>114</v>
      </c>
      <c r="C102" s="1">
        <v>2005</v>
      </c>
      <c r="D102" t="s">
        <v>32</v>
      </c>
      <c r="E102" s="1">
        <v>55.5</v>
      </c>
      <c r="F102" s="1">
        <f t="shared" si="21"/>
        <v>37.200000000000003</v>
      </c>
      <c r="G102" s="1">
        <v>16.5</v>
      </c>
      <c r="H102" s="1">
        <v>16.5</v>
      </c>
      <c r="I102" s="1">
        <v>16.5</v>
      </c>
      <c r="J102" s="1">
        <f t="shared" si="22"/>
        <v>49.5</v>
      </c>
      <c r="K102" s="1">
        <f t="shared" si="23"/>
        <v>86.7</v>
      </c>
      <c r="L102" s="1">
        <v>51.5</v>
      </c>
      <c r="M102" s="1">
        <f t="shared" si="24"/>
        <v>27.6</v>
      </c>
      <c r="N102" s="1">
        <v>16</v>
      </c>
      <c r="O102" s="1">
        <v>16</v>
      </c>
      <c r="P102" s="1">
        <v>16</v>
      </c>
      <c r="Q102" s="1">
        <f t="shared" si="25"/>
        <v>48</v>
      </c>
      <c r="R102" s="1">
        <f t="shared" si="26"/>
        <v>75.599999999999994</v>
      </c>
      <c r="S102">
        <f t="shared" si="27"/>
        <v>162.30000000000001</v>
      </c>
      <c r="T102" s="5">
        <v>7</v>
      </c>
      <c r="U102">
        <v>26</v>
      </c>
    </row>
    <row r="103" spans="1:21" x14ac:dyDescent="0.25">
      <c r="A103" s="1">
        <v>82</v>
      </c>
      <c r="B103" t="s">
        <v>119</v>
      </c>
      <c r="C103" s="1">
        <v>2005</v>
      </c>
      <c r="D103" t="s">
        <v>87</v>
      </c>
      <c r="E103" s="1">
        <v>54.5</v>
      </c>
      <c r="F103" s="1">
        <f t="shared" si="21"/>
        <v>34.799999999999997</v>
      </c>
      <c r="G103" s="1">
        <v>16.5</v>
      </c>
      <c r="H103" s="1">
        <v>16</v>
      </c>
      <c r="I103" s="1">
        <v>16</v>
      </c>
      <c r="J103" s="1">
        <f t="shared" si="22"/>
        <v>48.5</v>
      </c>
      <c r="K103" s="1">
        <f t="shared" si="23"/>
        <v>83.3</v>
      </c>
      <c r="L103" s="1">
        <v>48</v>
      </c>
      <c r="M103" s="1">
        <f t="shared" si="24"/>
        <v>19.200000000000003</v>
      </c>
      <c r="N103" s="1">
        <v>14</v>
      </c>
      <c r="O103" s="1">
        <v>14.5</v>
      </c>
      <c r="P103" s="1">
        <v>14.5</v>
      </c>
      <c r="Q103" s="1">
        <f t="shared" si="25"/>
        <v>43</v>
      </c>
      <c r="R103" s="1">
        <f t="shared" si="26"/>
        <v>62.2</v>
      </c>
      <c r="S103">
        <f t="shared" si="27"/>
        <v>145.5</v>
      </c>
      <c r="T103" s="5">
        <v>8</v>
      </c>
      <c r="U103">
        <v>24</v>
      </c>
    </row>
    <row r="104" spans="1:21" x14ac:dyDescent="0.25">
      <c r="A104" s="1">
        <v>85</v>
      </c>
      <c r="B104" t="s">
        <v>122</v>
      </c>
      <c r="C104" s="1">
        <v>2006</v>
      </c>
      <c r="D104" t="s">
        <v>29</v>
      </c>
      <c r="E104" s="1">
        <v>48.5</v>
      </c>
      <c r="F104" s="1">
        <f t="shared" si="21"/>
        <v>20.399999999999999</v>
      </c>
      <c r="G104" s="1">
        <v>14.5</v>
      </c>
      <c r="H104" s="1">
        <v>15</v>
      </c>
      <c r="I104" s="1">
        <v>15</v>
      </c>
      <c r="J104" s="1">
        <f t="shared" si="22"/>
        <v>44.5</v>
      </c>
      <c r="K104" s="1">
        <f t="shared" si="23"/>
        <v>64.900000000000006</v>
      </c>
      <c r="L104" s="1">
        <v>53.5</v>
      </c>
      <c r="M104" s="1">
        <f t="shared" si="24"/>
        <v>32.400000000000006</v>
      </c>
      <c r="N104" s="1">
        <v>16</v>
      </c>
      <c r="O104" s="1">
        <v>16</v>
      </c>
      <c r="P104" s="1">
        <v>16</v>
      </c>
      <c r="Q104" s="1">
        <f t="shared" si="25"/>
        <v>48</v>
      </c>
      <c r="R104" s="1">
        <f t="shared" si="26"/>
        <v>80.400000000000006</v>
      </c>
      <c r="S104">
        <f t="shared" si="27"/>
        <v>145.30000000000001</v>
      </c>
      <c r="T104" s="5">
        <v>9</v>
      </c>
      <c r="U104">
        <v>22</v>
      </c>
    </row>
    <row r="105" spans="1:21" x14ac:dyDescent="0.25">
      <c r="A105" s="1">
        <v>75</v>
      </c>
      <c r="B105" t="s">
        <v>111</v>
      </c>
      <c r="C105" s="1">
        <v>2005</v>
      </c>
      <c r="D105" t="s">
        <v>25</v>
      </c>
      <c r="E105" s="1">
        <v>54</v>
      </c>
      <c r="F105" s="1">
        <f t="shared" si="21"/>
        <v>33.6</v>
      </c>
      <c r="G105" s="1">
        <v>16</v>
      </c>
      <c r="H105" s="1">
        <v>16.5</v>
      </c>
      <c r="I105" s="1">
        <v>16</v>
      </c>
      <c r="J105" s="1">
        <f t="shared" si="22"/>
        <v>48.5</v>
      </c>
      <c r="K105" s="1">
        <f t="shared" si="23"/>
        <v>82.1</v>
      </c>
      <c r="L105" s="1">
        <v>46.5</v>
      </c>
      <c r="M105" s="1">
        <f t="shared" si="24"/>
        <v>15.600000000000001</v>
      </c>
      <c r="N105" s="1">
        <v>15</v>
      </c>
      <c r="O105" s="1">
        <v>15</v>
      </c>
      <c r="P105" s="1">
        <v>15</v>
      </c>
      <c r="Q105" s="1">
        <f t="shared" si="25"/>
        <v>45</v>
      </c>
      <c r="R105" s="1">
        <f t="shared" si="26"/>
        <v>60.6</v>
      </c>
      <c r="S105">
        <f t="shared" si="27"/>
        <v>142.69999999999999</v>
      </c>
      <c r="T105" s="5">
        <v>10</v>
      </c>
      <c r="U105">
        <v>21</v>
      </c>
    </row>
    <row r="106" spans="1:21" x14ac:dyDescent="0.25">
      <c r="A106" s="1">
        <v>80</v>
      </c>
      <c r="B106" t="s">
        <v>117</v>
      </c>
      <c r="C106" s="1">
        <v>2005</v>
      </c>
      <c r="D106" t="s">
        <v>25</v>
      </c>
      <c r="E106" s="1">
        <v>51</v>
      </c>
      <c r="F106" s="1">
        <f t="shared" si="21"/>
        <v>26.4</v>
      </c>
      <c r="G106" s="1">
        <v>15.5</v>
      </c>
      <c r="H106" s="1">
        <v>15</v>
      </c>
      <c r="I106" s="1">
        <v>15</v>
      </c>
      <c r="J106" s="1">
        <f t="shared" si="22"/>
        <v>45.5</v>
      </c>
      <c r="K106" s="1">
        <f t="shared" si="23"/>
        <v>71.900000000000006</v>
      </c>
      <c r="L106" s="1">
        <v>46.5</v>
      </c>
      <c r="M106" s="1">
        <f t="shared" si="24"/>
        <v>15.600000000000001</v>
      </c>
      <c r="N106" s="1">
        <v>15</v>
      </c>
      <c r="O106" s="1">
        <v>15</v>
      </c>
      <c r="P106" s="1">
        <v>15</v>
      </c>
      <c r="Q106" s="1">
        <f t="shared" si="25"/>
        <v>45</v>
      </c>
      <c r="R106" s="1">
        <f t="shared" si="26"/>
        <v>60.6</v>
      </c>
      <c r="S106">
        <f t="shared" si="27"/>
        <v>132.5</v>
      </c>
      <c r="T106" s="5">
        <v>11</v>
      </c>
      <c r="U106">
        <v>20</v>
      </c>
    </row>
    <row r="107" spans="1:21" x14ac:dyDescent="0.25">
      <c r="A107" s="1">
        <v>74</v>
      </c>
      <c r="B107" t="s">
        <v>110</v>
      </c>
      <c r="C107" s="1">
        <v>2005</v>
      </c>
      <c r="D107" t="s">
        <v>29</v>
      </c>
      <c r="E107" s="1">
        <v>46.5</v>
      </c>
      <c r="F107" s="1">
        <f t="shared" si="21"/>
        <v>15.600000000000001</v>
      </c>
      <c r="G107" s="1">
        <v>14.5</v>
      </c>
      <c r="H107" s="1">
        <v>14.5</v>
      </c>
      <c r="I107" s="1">
        <v>14.5</v>
      </c>
      <c r="J107" s="1">
        <f t="shared" si="22"/>
        <v>43.5</v>
      </c>
      <c r="K107" s="1">
        <f t="shared" si="23"/>
        <v>59.1</v>
      </c>
      <c r="L107" s="1">
        <v>40</v>
      </c>
      <c r="M107" s="1">
        <f t="shared" si="24"/>
        <v>0</v>
      </c>
      <c r="N107" s="1">
        <v>14</v>
      </c>
      <c r="O107" s="1">
        <v>14</v>
      </c>
      <c r="P107" s="1">
        <v>13.5</v>
      </c>
      <c r="Q107" s="1">
        <f t="shared" si="25"/>
        <v>41.5</v>
      </c>
      <c r="R107" s="1">
        <f t="shared" si="26"/>
        <v>41.5</v>
      </c>
      <c r="S107">
        <f t="shared" si="27"/>
        <v>100.6</v>
      </c>
      <c r="T107" s="5">
        <v>12</v>
      </c>
      <c r="U107">
        <v>19</v>
      </c>
    </row>
    <row r="108" spans="1:21" x14ac:dyDescent="0.25">
      <c r="A108" s="1">
        <v>73</v>
      </c>
      <c r="B108" t="s">
        <v>109</v>
      </c>
      <c r="C108" s="1">
        <v>2006</v>
      </c>
      <c r="D108" t="s">
        <v>32</v>
      </c>
      <c r="E108" s="1">
        <v>42</v>
      </c>
      <c r="F108" s="1">
        <f t="shared" si="21"/>
        <v>4.8000000000000043</v>
      </c>
      <c r="G108" s="1">
        <v>14</v>
      </c>
      <c r="H108" s="1">
        <v>14</v>
      </c>
      <c r="I108" s="1">
        <v>14</v>
      </c>
      <c r="J108" s="1">
        <f t="shared" si="22"/>
        <v>42</v>
      </c>
      <c r="K108" s="1">
        <f t="shared" si="23"/>
        <v>46.800000000000004</v>
      </c>
      <c r="L108" s="1">
        <v>44</v>
      </c>
      <c r="M108" s="1">
        <f t="shared" si="24"/>
        <v>9.6000000000000014</v>
      </c>
      <c r="N108" s="1">
        <v>14</v>
      </c>
      <c r="O108" s="1">
        <v>14</v>
      </c>
      <c r="P108" s="1">
        <v>14.5</v>
      </c>
      <c r="Q108" s="1">
        <f t="shared" si="25"/>
        <v>42.5</v>
      </c>
      <c r="R108" s="1">
        <f t="shared" si="26"/>
        <v>52.1</v>
      </c>
      <c r="S108">
        <f t="shared" si="27"/>
        <v>98.9</v>
      </c>
      <c r="T108" s="5">
        <v>13</v>
      </c>
      <c r="U108">
        <v>18</v>
      </c>
    </row>
    <row r="109" spans="1:21" x14ac:dyDescent="0.25">
      <c r="A109" s="1">
        <v>78</v>
      </c>
      <c r="B109" t="s">
        <v>115</v>
      </c>
      <c r="C109" s="1">
        <v>2005</v>
      </c>
      <c r="D109" t="s">
        <v>51</v>
      </c>
      <c r="E109" s="1">
        <v>41</v>
      </c>
      <c r="F109" s="1">
        <f t="shared" si="21"/>
        <v>2.4000000000000057</v>
      </c>
      <c r="G109" s="1">
        <v>14</v>
      </c>
      <c r="H109" s="1">
        <v>14</v>
      </c>
      <c r="I109" s="1">
        <v>14</v>
      </c>
      <c r="J109" s="1">
        <f t="shared" si="22"/>
        <v>42</v>
      </c>
      <c r="K109" s="1">
        <f t="shared" si="23"/>
        <v>44.400000000000006</v>
      </c>
      <c r="L109" s="1">
        <v>39.5</v>
      </c>
      <c r="M109" s="1">
        <f t="shared" si="24"/>
        <v>-1.1999999999999957</v>
      </c>
      <c r="N109" s="1">
        <v>14.5</v>
      </c>
      <c r="O109" s="1">
        <v>14.5</v>
      </c>
      <c r="P109" s="1">
        <v>14.5</v>
      </c>
      <c r="Q109" s="1">
        <f t="shared" si="25"/>
        <v>43.5</v>
      </c>
      <c r="R109" s="1">
        <f t="shared" si="26"/>
        <v>42.300000000000004</v>
      </c>
      <c r="S109">
        <f t="shared" si="27"/>
        <v>86.700000000000017</v>
      </c>
      <c r="T109" s="5">
        <v>14</v>
      </c>
      <c r="U109">
        <v>17</v>
      </c>
    </row>
    <row r="110" spans="1:21" x14ac:dyDescent="0.25">
      <c r="A110" s="1">
        <v>69</v>
      </c>
      <c r="B110" t="s">
        <v>104</v>
      </c>
      <c r="C110" s="1">
        <v>2006</v>
      </c>
      <c r="D110" t="s">
        <v>29</v>
      </c>
      <c r="E110" s="1"/>
      <c r="F110" s="1">
        <f t="shared" si="21"/>
        <v>-96</v>
      </c>
      <c r="G110" s="1"/>
      <c r="H110" s="1"/>
      <c r="I110" s="1"/>
      <c r="J110" s="1">
        <f t="shared" si="22"/>
        <v>0</v>
      </c>
      <c r="K110" s="1" t="s">
        <v>40</v>
      </c>
      <c r="L110" s="1"/>
      <c r="M110" s="1">
        <f t="shared" si="24"/>
        <v>-96</v>
      </c>
      <c r="N110" s="1"/>
      <c r="O110" s="1"/>
      <c r="P110" s="1"/>
      <c r="Q110" s="1">
        <f t="shared" si="25"/>
        <v>0</v>
      </c>
      <c r="R110" s="1" t="s">
        <v>40</v>
      </c>
      <c r="S110" s="1" t="s">
        <v>40</v>
      </c>
      <c r="T110" s="1" t="s">
        <v>40</v>
      </c>
      <c r="U110">
        <v>0</v>
      </c>
    </row>
    <row r="111" spans="1:21" x14ac:dyDescent="0.25">
      <c r="A111" s="1">
        <v>70</v>
      </c>
      <c r="B111" t="s">
        <v>105</v>
      </c>
      <c r="C111" s="1">
        <v>2005</v>
      </c>
      <c r="D111" t="s">
        <v>25</v>
      </c>
      <c r="E111" s="1"/>
      <c r="F111" s="1">
        <f t="shared" si="21"/>
        <v>-96</v>
      </c>
      <c r="G111" s="1"/>
      <c r="H111" s="1"/>
      <c r="I111" s="1"/>
      <c r="J111" s="1">
        <f t="shared" si="22"/>
        <v>0</v>
      </c>
      <c r="K111" s="1" t="s">
        <v>40</v>
      </c>
      <c r="L111" s="1"/>
      <c r="M111" s="1">
        <f t="shared" si="24"/>
        <v>-96</v>
      </c>
      <c r="N111" s="1"/>
      <c r="O111" s="1"/>
      <c r="P111" s="1"/>
      <c r="Q111" s="1">
        <f t="shared" si="25"/>
        <v>0</v>
      </c>
      <c r="R111" s="1" t="s">
        <v>40</v>
      </c>
      <c r="S111" s="1" t="s">
        <v>40</v>
      </c>
      <c r="T111" s="1" t="s">
        <v>40</v>
      </c>
      <c r="U111">
        <v>0</v>
      </c>
    </row>
    <row r="112" spans="1:21" x14ac:dyDescent="0.25">
      <c r="A112" s="1">
        <v>71</v>
      </c>
      <c r="B112" t="s">
        <v>106</v>
      </c>
      <c r="C112" s="1">
        <v>2006</v>
      </c>
      <c r="D112" t="s">
        <v>107</v>
      </c>
      <c r="E112" s="1"/>
      <c r="F112" s="1">
        <f t="shared" si="21"/>
        <v>-96</v>
      </c>
      <c r="G112" s="1"/>
      <c r="H112" s="1"/>
      <c r="I112" s="1"/>
      <c r="J112" s="1">
        <f t="shared" si="22"/>
        <v>0</v>
      </c>
      <c r="K112" s="1" t="s">
        <v>40</v>
      </c>
      <c r="L112" s="1"/>
      <c r="M112" s="1">
        <f t="shared" si="24"/>
        <v>-96</v>
      </c>
      <c r="N112" s="1"/>
      <c r="O112" s="1"/>
      <c r="P112" s="1"/>
      <c r="Q112" s="1">
        <f t="shared" si="25"/>
        <v>0</v>
      </c>
      <c r="R112" s="1" t="s">
        <v>40</v>
      </c>
      <c r="S112" s="1" t="s">
        <v>40</v>
      </c>
      <c r="T112" s="1" t="s">
        <v>40</v>
      </c>
      <c r="U112">
        <v>0</v>
      </c>
    </row>
    <row r="113" spans="1:21" x14ac:dyDescent="0.25">
      <c r="A113" s="1">
        <v>72</v>
      </c>
      <c r="B113" t="s">
        <v>108</v>
      </c>
      <c r="C113" s="1">
        <v>2006</v>
      </c>
      <c r="D113" t="s">
        <v>25</v>
      </c>
      <c r="E113" s="1"/>
      <c r="F113" s="1">
        <f t="shared" si="21"/>
        <v>-96</v>
      </c>
      <c r="G113" s="1"/>
      <c r="H113" s="1"/>
      <c r="I113" s="1"/>
      <c r="J113" s="1">
        <f t="shared" si="22"/>
        <v>0</v>
      </c>
      <c r="K113" s="1" t="s">
        <v>40</v>
      </c>
      <c r="L113" s="1"/>
      <c r="M113" s="1">
        <f t="shared" si="24"/>
        <v>-96</v>
      </c>
      <c r="N113" s="1"/>
      <c r="O113" s="1"/>
      <c r="P113" s="1"/>
      <c r="Q113" s="1">
        <f t="shared" si="25"/>
        <v>0</v>
      </c>
      <c r="R113" s="1" t="s">
        <v>40</v>
      </c>
      <c r="S113" s="1" t="s">
        <v>40</v>
      </c>
      <c r="T113" s="1" t="s">
        <v>40</v>
      </c>
      <c r="U113">
        <v>0</v>
      </c>
    </row>
    <row r="114" spans="1:21" x14ac:dyDescent="0.25">
      <c r="A114" s="1">
        <v>76</v>
      </c>
      <c r="B114" t="s">
        <v>112</v>
      </c>
      <c r="C114" s="1">
        <v>2005</v>
      </c>
      <c r="D114" t="s">
        <v>32</v>
      </c>
      <c r="E114" s="1"/>
      <c r="F114" s="1">
        <f t="shared" si="21"/>
        <v>-96</v>
      </c>
      <c r="G114" s="1"/>
      <c r="H114" s="1"/>
      <c r="I114" s="1"/>
      <c r="J114" s="1">
        <f t="shared" si="22"/>
        <v>0</v>
      </c>
      <c r="K114" s="1" t="s">
        <v>113</v>
      </c>
      <c r="L114" s="1"/>
      <c r="M114" s="1">
        <f t="shared" si="24"/>
        <v>-96</v>
      </c>
      <c r="N114" s="1"/>
      <c r="O114" s="1"/>
      <c r="P114" s="1"/>
      <c r="Q114" s="1">
        <f t="shared" si="25"/>
        <v>0</v>
      </c>
      <c r="R114" s="1" t="s">
        <v>40</v>
      </c>
      <c r="S114" s="1" t="s">
        <v>40</v>
      </c>
      <c r="T114" s="1" t="s">
        <v>40</v>
      </c>
      <c r="U114">
        <v>0</v>
      </c>
    </row>
    <row r="115" spans="1:21" x14ac:dyDescent="0.25">
      <c r="A115" s="1"/>
      <c r="C115" s="1"/>
      <c r="E115" s="1"/>
      <c r="F115" s="1"/>
      <c r="G115" s="1"/>
      <c r="H115" s="1"/>
      <c r="I115" s="1"/>
      <c r="L115" s="1"/>
      <c r="M115" s="1"/>
      <c r="N115" s="1"/>
      <c r="O115" s="1"/>
      <c r="P115" s="1"/>
    </row>
    <row r="116" spans="1:21" x14ac:dyDescent="0.25">
      <c r="A116" s="1"/>
      <c r="B116" s="3" t="s">
        <v>125</v>
      </c>
      <c r="C116" s="1"/>
      <c r="D116" s="3" t="s">
        <v>103</v>
      </c>
      <c r="E116" s="1"/>
      <c r="F116" s="1"/>
      <c r="G116" s="1"/>
      <c r="H116" s="1"/>
      <c r="I116" s="1"/>
      <c r="L116" s="1"/>
      <c r="M116" s="1"/>
      <c r="N116" s="1"/>
      <c r="O116" s="1"/>
      <c r="P116" s="1"/>
    </row>
    <row r="117" spans="1:21" ht="45" x14ac:dyDescent="0.25">
      <c r="A117" s="4" t="s">
        <v>145</v>
      </c>
      <c r="B117" s="4" t="s">
        <v>14</v>
      </c>
      <c r="C117" s="4" t="s">
        <v>15</v>
      </c>
      <c r="D117" s="4" t="s">
        <v>16</v>
      </c>
      <c r="E117" s="9" t="s">
        <v>17</v>
      </c>
      <c r="F117" s="10" t="s">
        <v>18</v>
      </c>
      <c r="G117" s="10" t="s">
        <v>6</v>
      </c>
      <c r="H117" s="10" t="s">
        <v>147</v>
      </c>
      <c r="I117" s="10" t="s">
        <v>4</v>
      </c>
      <c r="J117" s="9" t="s">
        <v>22</v>
      </c>
      <c r="K117" s="9" t="s">
        <v>23</v>
      </c>
      <c r="L117" s="9" t="s">
        <v>17</v>
      </c>
      <c r="M117" s="10" t="s">
        <v>18</v>
      </c>
      <c r="N117" s="9" t="s">
        <v>6</v>
      </c>
      <c r="O117" s="9" t="s">
        <v>147</v>
      </c>
      <c r="P117" s="9" t="s">
        <v>148</v>
      </c>
      <c r="Q117" s="9" t="s">
        <v>22</v>
      </c>
      <c r="R117" s="9" t="s">
        <v>23</v>
      </c>
      <c r="S117" s="11" t="s">
        <v>144</v>
      </c>
      <c r="T117" s="9" t="s">
        <v>149</v>
      </c>
      <c r="U117" s="9" t="s">
        <v>150</v>
      </c>
    </row>
    <row r="118" spans="1:21" x14ac:dyDescent="0.25">
      <c r="A118" s="1">
        <v>90</v>
      </c>
      <c r="B118" t="s">
        <v>128</v>
      </c>
      <c r="C118" s="1">
        <v>2004</v>
      </c>
      <c r="D118" t="s">
        <v>32</v>
      </c>
      <c r="E118" s="1">
        <v>46</v>
      </c>
      <c r="F118" s="1">
        <f>60+((E118-65)*2.4)</f>
        <v>14.399999999999999</v>
      </c>
      <c r="G118" s="1">
        <v>14</v>
      </c>
      <c r="H118" s="1">
        <v>14</v>
      </c>
      <c r="I118" s="1">
        <v>14.5</v>
      </c>
      <c r="J118" s="1">
        <f>SUM(G118:I118)</f>
        <v>42.5</v>
      </c>
      <c r="K118" s="1">
        <f>SUM(F118+J118)</f>
        <v>56.9</v>
      </c>
      <c r="L118" s="1">
        <v>47</v>
      </c>
      <c r="M118" s="1">
        <f>60+((L118-65)*2.4)</f>
        <v>16.800000000000004</v>
      </c>
      <c r="N118" s="1">
        <v>13.5</v>
      </c>
      <c r="O118" s="1">
        <v>13.5</v>
      </c>
      <c r="P118" s="1">
        <v>13.5</v>
      </c>
      <c r="Q118" s="1">
        <f>SUM(N118:P118)</f>
        <v>40.5</v>
      </c>
      <c r="R118" s="1">
        <f>SUM(M118+Q118)</f>
        <v>57.300000000000004</v>
      </c>
      <c r="S118">
        <f t="shared" ref="S118" si="28">K118+R118</f>
        <v>114.2</v>
      </c>
      <c r="T118">
        <v>1</v>
      </c>
      <c r="U118">
        <v>50</v>
      </c>
    </row>
    <row r="119" spans="1:21" x14ac:dyDescent="0.25">
      <c r="A119" s="1">
        <v>88</v>
      </c>
      <c r="B119" t="s">
        <v>126</v>
      </c>
      <c r="C119" s="1">
        <v>2003</v>
      </c>
      <c r="D119" t="s">
        <v>32</v>
      </c>
      <c r="E119" s="1">
        <v>39</v>
      </c>
      <c r="F119" s="1">
        <f>60+((E119-65)*2.4)</f>
        <v>-2.3999999999999986</v>
      </c>
      <c r="G119" s="1">
        <v>12.5</v>
      </c>
      <c r="H119" s="1">
        <v>12.5</v>
      </c>
      <c r="I119" s="1">
        <v>12</v>
      </c>
      <c r="J119" s="1">
        <f>SUM(G119:I119)</f>
        <v>37</v>
      </c>
      <c r="K119" s="1">
        <f>SUM(F119+J119)</f>
        <v>34.6</v>
      </c>
      <c r="L119" s="1">
        <v>37</v>
      </c>
      <c r="M119" s="1">
        <f>60+((L119-65)*2.4)</f>
        <v>-7.2000000000000028</v>
      </c>
      <c r="N119" s="1">
        <v>13</v>
      </c>
      <c r="O119" s="1">
        <v>12.5</v>
      </c>
      <c r="P119" s="1">
        <v>12.5</v>
      </c>
      <c r="Q119" s="1">
        <f>SUM(N119:P119)</f>
        <v>38</v>
      </c>
      <c r="R119" s="1">
        <f>SUM(M119+Q119)</f>
        <v>30.799999999999997</v>
      </c>
      <c r="S119">
        <f t="shared" ref="S119" si="29">K119+R119</f>
        <v>65.400000000000006</v>
      </c>
      <c r="T119">
        <v>2</v>
      </c>
      <c r="U119">
        <v>45</v>
      </c>
    </row>
    <row r="120" spans="1:21" x14ac:dyDescent="0.25">
      <c r="A120" s="1">
        <v>89</v>
      </c>
      <c r="B120" t="s">
        <v>127</v>
      </c>
      <c r="C120" s="1">
        <v>2004</v>
      </c>
      <c r="D120" t="s">
        <v>32</v>
      </c>
      <c r="E120" s="1"/>
      <c r="F120" s="1">
        <f>60+((E120-65)*2.4)</f>
        <v>-96</v>
      </c>
      <c r="G120" s="1"/>
      <c r="H120" s="1"/>
      <c r="I120" s="1"/>
      <c r="J120" s="1">
        <f>SUM(G120:I120)</f>
        <v>0</v>
      </c>
      <c r="K120" s="1" t="s">
        <v>40</v>
      </c>
      <c r="L120" s="1"/>
      <c r="M120" s="1">
        <f>60+((L120-65)*2.4)</f>
        <v>-96</v>
      </c>
      <c r="N120" s="1"/>
      <c r="O120" s="1"/>
      <c r="P120" s="1"/>
      <c r="Q120" s="1">
        <f>SUM(N120:P120)</f>
        <v>0</v>
      </c>
      <c r="R120" s="1" t="s">
        <v>40</v>
      </c>
      <c r="S120" t="s">
        <v>40</v>
      </c>
      <c r="T120" t="s">
        <v>40</v>
      </c>
      <c r="U120">
        <v>0</v>
      </c>
    </row>
    <row r="122" spans="1:21" x14ac:dyDescent="0.25">
      <c r="A122" s="1"/>
      <c r="B122" s="3" t="s">
        <v>129</v>
      </c>
      <c r="C122" s="1"/>
      <c r="D122" s="3" t="s">
        <v>103</v>
      </c>
      <c r="E122" s="1"/>
      <c r="F122" s="1"/>
      <c r="G122" s="1"/>
      <c r="H122" s="1"/>
      <c r="I122" s="1"/>
      <c r="L122" s="1"/>
      <c r="M122" s="1"/>
      <c r="N122" s="1"/>
      <c r="O122" s="1"/>
      <c r="P122" s="1"/>
    </row>
    <row r="123" spans="1:21" ht="45" x14ac:dyDescent="0.25">
      <c r="A123" s="4" t="s">
        <v>145</v>
      </c>
      <c r="B123" s="4" t="s">
        <v>14</v>
      </c>
      <c r="C123" s="4" t="s">
        <v>15</v>
      </c>
      <c r="D123" s="4" t="s">
        <v>16</v>
      </c>
      <c r="E123" s="9" t="s">
        <v>17</v>
      </c>
      <c r="F123" s="10" t="s">
        <v>18</v>
      </c>
      <c r="G123" s="10" t="s">
        <v>6</v>
      </c>
      <c r="H123" s="10" t="s">
        <v>9</v>
      </c>
      <c r="I123" s="10" t="s">
        <v>148</v>
      </c>
      <c r="J123" s="9" t="s">
        <v>22</v>
      </c>
      <c r="K123" s="9" t="s">
        <v>23</v>
      </c>
      <c r="L123" s="9" t="s">
        <v>17</v>
      </c>
      <c r="M123" s="10" t="s">
        <v>18</v>
      </c>
      <c r="N123" s="9" t="s">
        <v>6</v>
      </c>
      <c r="O123" s="9" t="s">
        <v>9</v>
      </c>
      <c r="P123" s="9" t="s">
        <v>4</v>
      </c>
      <c r="Q123" s="9" t="s">
        <v>22</v>
      </c>
      <c r="R123" s="9" t="s">
        <v>23</v>
      </c>
      <c r="S123" s="11" t="s">
        <v>144</v>
      </c>
      <c r="T123" s="9" t="s">
        <v>149</v>
      </c>
      <c r="U123" s="9" t="s">
        <v>150</v>
      </c>
    </row>
    <row r="124" spans="1:21" x14ac:dyDescent="0.25">
      <c r="A124" s="1">
        <v>104</v>
      </c>
      <c r="B124" t="s">
        <v>143</v>
      </c>
      <c r="C124" s="1">
        <v>2004</v>
      </c>
      <c r="D124" t="s">
        <v>32</v>
      </c>
      <c r="E124" s="1">
        <v>60.5</v>
      </c>
      <c r="F124" s="1">
        <f t="shared" ref="F124:F137" si="30">60+((E124-65)*2.4)</f>
        <v>49.2</v>
      </c>
      <c r="G124" s="1">
        <v>16.5</v>
      </c>
      <c r="H124" s="1">
        <v>16</v>
      </c>
      <c r="I124" s="1">
        <v>16.5</v>
      </c>
      <c r="J124" s="1">
        <f t="shared" ref="J124:J137" si="31">SUM(G124:I124)</f>
        <v>49</v>
      </c>
      <c r="K124" s="1">
        <f t="shared" ref="K124:K130" si="32">SUM(F124+J124)</f>
        <v>98.2</v>
      </c>
      <c r="L124" s="1">
        <v>62</v>
      </c>
      <c r="M124" s="1">
        <f t="shared" ref="M124:M137" si="33">60+((L124-65)*2.4)</f>
        <v>52.8</v>
      </c>
      <c r="N124" s="1">
        <v>17</v>
      </c>
      <c r="O124" s="1">
        <v>17</v>
      </c>
      <c r="P124" s="1">
        <v>17</v>
      </c>
      <c r="Q124" s="1">
        <f t="shared" ref="Q124:Q137" si="34">SUM(N124:P124)</f>
        <v>51</v>
      </c>
      <c r="R124" s="1">
        <f t="shared" ref="R124:R130" si="35">SUM(M124+Q124)</f>
        <v>103.8</v>
      </c>
      <c r="S124">
        <f t="shared" ref="S124:S130" si="36">K124+R124</f>
        <v>202</v>
      </c>
      <c r="T124">
        <v>1</v>
      </c>
      <c r="U124">
        <v>50</v>
      </c>
    </row>
    <row r="125" spans="1:21" x14ac:dyDescent="0.25">
      <c r="A125" s="1">
        <v>95</v>
      </c>
      <c r="B125" t="s">
        <v>134</v>
      </c>
      <c r="C125" s="1">
        <v>2004</v>
      </c>
      <c r="D125" t="s">
        <v>51</v>
      </c>
      <c r="E125" s="1">
        <v>56</v>
      </c>
      <c r="F125" s="1">
        <f t="shared" si="30"/>
        <v>38.400000000000006</v>
      </c>
      <c r="G125" s="1">
        <v>17</v>
      </c>
      <c r="H125" s="1">
        <v>16.5</v>
      </c>
      <c r="I125" s="1">
        <v>17</v>
      </c>
      <c r="J125" s="1">
        <f t="shared" si="31"/>
        <v>50.5</v>
      </c>
      <c r="K125" s="1">
        <f t="shared" si="32"/>
        <v>88.9</v>
      </c>
      <c r="L125" s="1">
        <v>58.5</v>
      </c>
      <c r="M125" s="1">
        <f t="shared" si="33"/>
        <v>44.4</v>
      </c>
      <c r="N125" s="1">
        <v>17</v>
      </c>
      <c r="O125" s="1">
        <v>17</v>
      </c>
      <c r="P125" s="1">
        <v>17</v>
      </c>
      <c r="Q125" s="1">
        <f t="shared" si="34"/>
        <v>51</v>
      </c>
      <c r="R125" s="1">
        <f t="shared" si="35"/>
        <v>95.4</v>
      </c>
      <c r="S125">
        <f t="shared" si="36"/>
        <v>184.3</v>
      </c>
      <c r="T125">
        <v>2</v>
      </c>
      <c r="U125">
        <v>45</v>
      </c>
    </row>
    <row r="126" spans="1:21" x14ac:dyDescent="0.25">
      <c r="A126" s="1">
        <v>97</v>
      </c>
      <c r="B126" t="s">
        <v>136</v>
      </c>
      <c r="C126" s="1">
        <v>2003</v>
      </c>
      <c r="D126" t="s">
        <v>25</v>
      </c>
      <c r="E126" s="1">
        <v>62</v>
      </c>
      <c r="F126" s="1">
        <f t="shared" si="30"/>
        <v>52.8</v>
      </c>
      <c r="G126" s="1">
        <v>16</v>
      </c>
      <c r="H126" s="1">
        <v>16</v>
      </c>
      <c r="I126" s="1">
        <v>16</v>
      </c>
      <c r="J126" s="1">
        <f t="shared" si="31"/>
        <v>48</v>
      </c>
      <c r="K126" s="1">
        <f t="shared" si="32"/>
        <v>100.8</v>
      </c>
      <c r="L126" s="1">
        <v>48</v>
      </c>
      <c r="M126" s="1">
        <f t="shared" si="33"/>
        <v>19.200000000000003</v>
      </c>
      <c r="N126" s="1">
        <v>15</v>
      </c>
      <c r="O126" s="1">
        <v>15</v>
      </c>
      <c r="P126" s="1">
        <v>15.5</v>
      </c>
      <c r="Q126" s="1">
        <f t="shared" si="34"/>
        <v>45.5</v>
      </c>
      <c r="R126" s="1">
        <f t="shared" si="35"/>
        <v>64.7</v>
      </c>
      <c r="S126">
        <f t="shared" si="36"/>
        <v>165.5</v>
      </c>
      <c r="T126">
        <v>3</v>
      </c>
      <c r="U126">
        <v>40</v>
      </c>
    </row>
    <row r="127" spans="1:21" x14ac:dyDescent="0.25">
      <c r="A127" s="1">
        <v>94</v>
      </c>
      <c r="B127" t="s">
        <v>133</v>
      </c>
      <c r="C127" s="1">
        <v>2003</v>
      </c>
      <c r="D127" t="s">
        <v>32</v>
      </c>
      <c r="E127" s="1">
        <v>51</v>
      </c>
      <c r="F127" s="1">
        <f t="shared" si="30"/>
        <v>26.4</v>
      </c>
      <c r="G127" s="1">
        <v>15</v>
      </c>
      <c r="H127" s="1">
        <v>15</v>
      </c>
      <c r="I127" s="1">
        <v>15</v>
      </c>
      <c r="J127" s="1">
        <f t="shared" si="31"/>
        <v>45</v>
      </c>
      <c r="K127" s="1">
        <f t="shared" si="32"/>
        <v>71.400000000000006</v>
      </c>
      <c r="L127" s="1">
        <v>54</v>
      </c>
      <c r="M127" s="1">
        <f t="shared" si="33"/>
        <v>33.6</v>
      </c>
      <c r="N127" s="1">
        <v>15.5</v>
      </c>
      <c r="O127" s="1">
        <v>16</v>
      </c>
      <c r="P127" s="1">
        <v>15.5</v>
      </c>
      <c r="Q127" s="1">
        <f t="shared" si="34"/>
        <v>47</v>
      </c>
      <c r="R127" s="1">
        <f t="shared" si="35"/>
        <v>80.599999999999994</v>
      </c>
      <c r="S127">
        <f t="shared" si="36"/>
        <v>152</v>
      </c>
      <c r="T127">
        <v>4</v>
      </c>
      <c r="U127">
        <v>36</v>
      </c>
    </row>
    <row r="128" spans="1:21" x14ac:dyDescent="0.25">
      <c r="A128" s="1">
        <v>103</v>
      </c>
      <c r="B128" t="s">
        <v>142</v>
      </c>
      <c r="C128" s="1">
        <v>2004</v>
      </c>
      <c r="D128" t="s">
        <v>29</v>
      </c>
      <c r="E128" s="1">
        <v>49.5</v>
      </c>
      <c r="F128" s="1">
        <f t="shared" si="30"/>
        <v>22.800000000000004</v>
      </c>
      <c r="G128" s="1">
        <v>16</v>
      </c>
      <c r="H128" s="1">
        <v>16</v>
      </c>
      <c r="I128" s="1">
        <v>16</v>
      </c>
      <c r="J128" s="1">
        <f t="shared" si="31"/>
        <v>48</v>
      </c>
      <c r="K128" s="1">
        <f t="shared" si="32"/>
        <v>70.800000000000011</v>
      </c>
      <c r="L128" s="1">
        <v>53</v>
      </c>
      <c r="M128" s="1">
        <f t="shared" si="33"/>
        <v>31.200000000000003</v>
      </c>
      <c r="N128" s="1">
        <v>16.5</v>
      </c>
      <c r="O128" s="1">
        <v>16.5</v>
      </c>
      <c r="P128" s="1">
        <v>16.5</v>
      </c>
      <c r="Q128" s="1">
        <f t="shared" si="34"/>
        <v>49.5</v>
      </c>
      <c r="R128" s="1">
        <f t="shared" si="35"/>
        <v>80.7</v>
      </c>
      <c r="S128">
        <f t="shared" si="36"/>
        <v>151.5</v>
      </c>
      <c r="T128">
        <v>5</v>
      </c>
      <c r="U128">
        <v>32</v>
      </c>
    </row>
    <row r="129" spans="1:21" x14ac:dyDescent="0.25">
      <c r="A129" s="1">
        <v>96</v>
      </c>
      <c r="B129" t="s">
        <v>135</v>
      </c>
      <c r="C129" s="1">
        <v>2003</v>
      </c>
      <c r="D129" t="s">
        <v>32</v>
      </c>
      <c r="E129" s="1">
        <v>52</v>
      </c>
      <c r="F129" s="1">
        <f t="shared" si="30"/>
        <v>28.8</v>
      </c>
      <c r="G129" s="1">
        <v>16.5</v>
      </c>
      <c r="H129" s="1">
        <v>16.5</v>
      </c>
      <c r="I129" s="1">
        <v>16.5</v>
      </c>
      <c r="J129" s="1">
        <f t="shared" si="31"/>
        <v>49.5</v>
      </c>
      <c r="K129" s="1">
        <f t="shared" si="32"/>
        <v>78.3</v>
      </c>
      <c r="L129" s="1">
        <v>48</v>
      </c>
      <c r="M129" s="1">
        <f t="shared" si="33"/>
        <v>19.200000000000003</v>
      </c>
      <c r="N129" s="1">
        <v>16.5</v>
      </c>
      <c r="O129" s="1">
        <v>16</v>
      </c>
      <c r="P129" s="1">
        <v>16.5</v>
      </c>
      <c r="Q129" s="1">
        <f t="shared" si="34"/>
        <v>49</v>
      </c>
      <c r="R129" s="1">
        <f t="shared" si="35"/>
        <v>68.2</v>
      </c>
      <c r="S129">
        <f t="shared" si="36"/>
        <v>146.5</v>
      </c>
      <c r="T129">
        <v>6</v>
      </c>
      <c r="U129">
        <v>29</v>
      </c>
    </row>
    <row r="130" spans="1:21" x14ac:dyDescent="0.25">
      <c r="A130" s="1">
        <v>100</v>
      </c>
      <c r="B130" t="s">
        <v>139</v>
      </c>
      <c r="C130" s="1">
        <v>2004</v>
      </c>
      <c r="D130" t="s">
        <v>25</v>
      </c>
      <c r="E130" s="1">
        <v>50.5</v>
      </c>
      <c r="F130" s="1">
        <f t="shared" si="30"/>
        <v>25.200000000000003</v>
      </c>
      <c r="G130" s="1">
        <v>16</v>
      </c>
      <c r="H130" s="1">
        <v>16</v>
      </c>
      <c r="I130" s="1">
        <v>16</v>
      </c>
      <c r="J130" s="1">
        <f t="shared" si="31"/>
        <v>48</v>
      </c>
      <c r="K130" s="1">
        <f t="shared" si="32"/>
        <v>73.2</v>
      </c>
      <c r="L130" s="1">
        <v>46.5</v>
      </c>
      <c r="M130" s="1">
        <f t="shared" si="33"/>
        <v>15.600000000000001</v>
      </c>
      <c r="N130" s="1">
        <v>15.5</v>
      </c>
      <c r="O130" s="1">
        <v>15.5</v>
      </c>
      <c r="P130" s="1">
        <v>15.5</v>
      </c>
      <c r="Q130" s="1">
        <f t="shared" si="34"/>
        <v>46.5</v>
      </c>
      <c r="R130" s="1">
        <f t="shared" si="35"/>
        <v>62.1</v>
      </c>
      <c r="S130">
        <f t="shared" si="36"/>
        <v>135.30000000000001</v>
      </c>
      <c r="T130">
        <v>7</v>
      </c>
      <c r="U130">
        <v>26</v>
      </c>
    </row>
    <row r="131" spans="1:21" x14ac:dyDescent="0.25">
      <c r="A131" s="1">
        <v>91</v>
      </c>
      <c r="B131" t="s">
        <v>130</v>
      </c>
      <c r="C131" s="1">
        <v>2003</v>
      </c>
      <c r="D131" t="s">
        <v>29</v>
      </c>
      <c r="E131" s="1"/>
      <c r="F131" s="1">
        <f t="shared" si="30"/>
        <v>-96</v>
      </c>
      <c r="G131" s="1"/>
      <c r="H131" s="1"/>
      <c r="I131" s="1"/>
      <c r="J131" s="1">
        <f t="shared" si="31"/>
        <v>0</v>
      </c>
      <c r="K131" s="1" t="s">
        <v>40</v>
      </c>
      <c r="L131" s="1"/>
      <c r="M131" s="1">
        <f t="shared" si="33"/>
        <v>-96</v>
      </c>
      <c r="N131" s="1"/>
      <c r="O131" s="1"/>
      <c r="P131" s="1"/>
      <c r="Q131" s="1">
        <f t="shared" si="34"/>
        <v>0</v>
      </c>
      <c r="R131" s="1" t="s">
        <v>40</v>
      </c>
      <c r="S131" s="1" t="s">
        <v>40</v>
      </c>
      <c r="T131" s="1" t="s">
        <v>40</v>
      </c>
      <c r="U131">
        <v>0</v>
      </c>
    </row>
    <row r="132" spans="1:21" x14ac:dyDescent="0.25">
      <c r="A132" s="1">
        <v>92</v>
      </c>
      <c r="B132" t="s">
        <v>131</v>
      </c>
      <c r="C132" s="1">
        <v>2003</v>
      </c>
      <c r="D132" t="s">
        <v>32</v>
      </c>
      <c r="E132" s="1"/>
      <c r="F132" s="1">
        <f t="shared" si="30"/>
        <v>-96</v>
      </c>
      <c r="G132" s="1"/>
      <c r="H132" s="1"/>
      <c r="I132" s="1"/>
      <c r="J132" s="1">
        <f t="shared" si="31"/>
        <v>0</v>
      </c>
      <c r="K132" s="1" t="s">
        <v>40</v>
      </c>
      <c r="L132" s="1"/>
      <c r="M132" s="1">
        <f t="shared" si="33"/>
        <v>-96</v>
      </c>
      <c r="N132" s="1"/>
      <c r="O132" s="1"/>
      <c r="P132" s="1"/>
      <c r="Q132" s="1">
        <f t="shared" si="34"/>
        <v>0</v>
      </c>
      <c r="R132" s="1" t="s">
        <v>40</v>
      </c>
      <c r="S132" s="1" t="s">
        <v>40</v>
      </c>
      <c r="T132" s="1" t="s">
        <v>40</v>
      </c>
      <c r="U132">
        <v>0</v>
      </c>
    </row>
    <row r="133" spans="1:21" x14ac:dyDescent="0.25">
      <c r="A133" s="1">
        <v>93</v>
      </c>
      <c r="B133" t="s">
        <v>132</v>
      </c>
      <c r="C133" s="1">
        <v>2003</v>
      </c>
      <c r="D133" t="s">
        <v>51</v>
      </c>
      <c r="E133" s="1"/>
      <c r="F133" s="1">
        <f t="shared" si="30"/>
        <v>-96</v>
      </c>
      <c r="G133" s="1"/>
      <c r="H133" s="1"/>
      <c r="I133" s="1"/>
      <c r="J133" s="1">
        <f t="shared" si="31"/>
        <v>0</v>
      </c>
      <c r="K133" s="1" t="s">
        <v>40</v>
      </c>
      <c r="L133" s="1"/>
      <c r="M133" s="1">
        <f t="shared" si="33"/>
        <v>-96</v>
      </c>
      <c r="N133" s="1"/>
      <c r="O133" s="1"/>
      <c r="P133" s="1"/>
      <c r="Q133" s="1">
        <f t="shared" si="34"/>
        <v>0</v>
      </c>
      <c r="R133" s="1" t="s">
        <v>40</v>
      </c>
      <c r="S133" s="1" t="s">
        <v>40</v>
      </c>
      <c r="T133" s="1" t="s">
        <v>40</v>
      </c>
      <c r="U133">
        <v>0</v>
      </c>
    </row>
    <row r="134" spans="1:21" x14ac:dyDescent="0.25">
      <c r="A134" s="1">
        <v>98</v>
      </c>
      <c r="B134" t="s">
        <v>137</v>
      </c>
      <c r="C134" s="1">
        <v>2003</v>
      </c>
      <c r="D134" t="s">
        <v>87</v>
      </c>
      <c r="E134" s="1"/>
      <c r="F134" s="1">
        <f t="shared" si="30"/>
        <v>-96</v>
      </c>
      <c r="G134" s="1"/>
      <c r="H134" s="1"/>
      <c r="I134" s="1"/>
      <c r="J134" s="1">
        <f t="shared" si="31"/>
        <v>0</v>
      </c>
      <c r="K134" s="1" t="s">
        <v>40</v>
      </c>
      <c r="L134" s="1"/>
      <c r="M134" s="1">
        <f t="shared" si="33"/>
        <v>-96</v>
      </c>
      <c r="N134" s="1"/>
      <c r="O134" s="1"/>
      <c r="P134" s="1"/>
      <c r="Q134" s="1">
        <f t="shared" si="34"/>
        <v>0</v>
      </c>
      <c r="R134" s="1" t="s">
        <v>40</v>
      </c>
      <c r="S134" s="1" t="s">
        <v>40</v>
      </c>
      <c r="T134" s="1" t="s">
        <v>40</v>
      </c>
      <c r="U134">
        <v>0</v>
      </c>
    </row>
    <row r="135" spans="1:21" x14ac:dyDescent="0.25">
      <c r="A135" s="1">
        <v>99</v>
      </c>
      <c r="B135" t="s">
        <v>138</v>
      </c>
      <c r="C135" s="1">
        <v>2003</v>
      </c>
      <c r="D135" t="s">
        <v>32</v>
      </c>
      <c r="E135" s="1"/>
      <c r="F135" s="1">
        <f t="shared" si="30"/>
        <v>-96</v>
      </c>
      <c r="G135" s="1"/>
      <c r="H135" s="1"/>
      <c r="I135" s="1"/>
      <c r="J135" s="1">
        <f t="shared" si="31"/>
        <v>0</v>
      </c>
      <c r="K135" s="1" t="s">
        <v>40</v>
      </c>
      <c r="L135" s="1"/>
      <c r="M135" s="1">
        <f t="shared" si="33"/>
        <v>-96</v>
      </c>
      <c r="N135" s="1"/>
      <c r="O135" s="1"/>
      <c r="P135" s="1"/>
      <c r="Q135" s="1">
        <f t="shared" si="34"/>
        <v>0</v>
      </c>
      <c r="R135" s="1" t="s">
        <v>40</v>
      </c>
      <c r="S135" s="1" t="s">
        <v>40</v>
      </c>
      <c r="T135" s="1" t="s">
        <v>40</v>
      </c>
      <c r="U135">
        <v>0</v>
      </c>
    </row>
    <row r="136" spans="1:21" x14ac:dyDescent="0.25">
      <c r="A136" s="1">
        <v>101</v>
      </c>
      <c r="B136" t="s">
        <v>140</v>
      </c>
      <c r="C136" s="1">
        <v>2004</v>
      </c>
      <c r="D136" t="s">
        <v>29</v>
      </c>
      <c r="E136" s="1"/>
      <c r="F136" s="1">
        <f t="shared" si="30"/>
        <v>-96</v>
      </c>
      <c r="G136" s="1"/>
      <c r="H136" s="1"/>
      <c r="I136" s="1"/>
      <c r="J136" s="1">
        <f t="shared" si="31"/>
        <v>0</v>
      </c>
      <c r="K136" s="1" t="s">
        <v>40</v>
      </c>
      <c r="L136" s="1"/>
      <c r="M136" s="1">
        <f t="shared" si="33"/>
        <v>-96</v>
      </c>
      <c r="N136" s="1"/>
      <c r="O136" s="1"/>
      <c r="P136" s="1"/>
      <c r="Q136" s="1">
        <f t="shared" si="34"/>
        <v>0</v>
      </c>
      <c r="R136" s="1" t="s">
        <v>40</v>
      </c>
      <c r="S136" s="1" t="s">
        <v>40</v>
      </c>
      <c r="T136" s="1" t="s">
        <v>40</v>
      </c>
      <c r="U136">
        <v>0</v>
      </c>
    </row>
    <row r="137" spans="1:21" x14ac:dyDescent="0.25">
      <c r="A137" s="1">
        <v>102</v>
      </c>
      <c r="B137" t="s">
        <v>141</v>
      </c>
      <c r="C137" s="1">
        <v>2003</v>
      </c>
      <c r="D137" t="s">
        <v>25</v>
      </c>
      <c r="E137" s="1"/>
      <c r="F137" s="1">
        <f t="shared" si="30"/>
        <v>-96</v>
      </c>
      <c r="G137" s="1"/>
      <c r="H137" s="1"/>
      <c r="I137" s="1"/>
      <c r="J137" s="1">
        <f t="shared" si="31"/>
        <v>0</v>
      </c>
      <c r="K137" s="1" t="s">
        <v>40</v>
      </c>
      <c r="L137" s="1"/>
      <c r="M137" s="1">
        <f t="shared" si="33"/>
        <v>-96</v>
      </c>
      <c r="N137" s="1"/>
      <c r="O137" s="1"/>
      <c r="P137" s="1"/>
      <c r="Q137" s="1">
        <f t="shared" si="34"/>
        <v>0</v>
      </c>
      <c r="R137" s="1" t="s">
        <v>40</v>
      </c>
      <c r="S137" s="1" t="s">
        <v>40</v>
      </c>
      <c r="T137" s="1" t="s">
        <v>40</v>
      </c>
      <c r="U137">
        <v>0</v>
      </c>
    </row>
    <row r="140" spans="1:21" x14ac:dyDescent="0.25">
      <c r="K140" s="1" t="s">
        <v>156</v>
      </c>
    </row>
  </sheetData>
  <sortState ref="A96:S109">
    <sortCondition descending="1" ref="S96:S109"/>
  </sortState>
  <mergeCells count="9">
    <mergeCell ref="E50:K50"/>
    <mergeCell ref="L50:R50"/>
    <mergeCell ref="E57:K57"/>
    <mergeCell ref="L57:R57"/>
    <mergeCell ref="A2:I2"/>
    <mergeCell ref="E11:K11"/>
    <mergeCell ref="L11:R11"/>
    <mergeCell ref="E17:K17"/>
    <mergeCell ref="L17:R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topLeftCell="A36" workbookViewId="0">
      <selection activeCell="L30" sqref="L30"/>
    </sheetView>
  </sheetViews>
  <sheetFormatPr defaultRowHeight="15" x14ac:dyDescent="0.25"/>
  <cols>
    <col min="2" max="2" width="18.85546875" customWidth="1"/>
    <col min="3" max="3" width="8.42578125" customWidth="1"/>
    <col min="4" max="4" width="13.85546875" customWidth="1"/>
    <col min="5" max="5" width="7.42578125" customWidth="1"/>
    <col min="7" max="7" width="7.140625" customWidth="1"/>
  </cols>
  <sheetData>
    <row r="2" spans="1:9" ht="36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28.5" x14ac:dyDescent="0.45">
      <c r="A3" s="27" t="s">
        <v>172</v>
      </c>
      <c r="B3" s="27"/>
      <c r="C3" s="27"/>
      <c r="D3" s="27"/>
      <c r="E3" s="27"/>
      <c r="F3" s="27"/>
      <c r="G3" s="27"/>
      <c r="H3" s="27"/>
      <c r="I3" s="27"/>
    </row>
    <row r="4" spans="1:9" ht="15.75" x14ac:dyDescent="0.25">
      <c r="A4" s="1"/>
      <c r="C4" s="1"/>
      <c r="D4" s="15" t="s">
        <v>157</v>
      </c>
      <c r="E4" s="1"/>
      <c r="F4" s="1"/>
      <c r="G4" s="1"/>
      <c r="H4" s="1"/>
      <c r="I4" s="1"/>
    </row>
    <row r="6" spans="1:9" x14ac:dyDescent="0.25">
      <c r="C6" t="s">
        <v>151</v>
      </c>
      <c r="E6" t="s">
        <v>170</v>
      </c>
      <c r="H6" t="s">
        <v>152</v>
      </c>
    </row>
    <row r="7" spans="1:9" x14ac:dyDescent="0.25">
      <c r="E7" t="s">
        <v>171</v>
      </c>
      <c r="H7" t="s">
        <v>173</v>
      </c>
    </row>
    <row r="8" spans="1:9" x14ac:dyDescent="0.25">
      <c r="E8" s="1"/>
      <c r="F8" s="1"/>
    </row>
    <row r="9" spans="1:9" x14ac:dyDescent="0.25">
      <c r="A9" t="s">
        <v>3</v>
      </c>
      <c r="E9" t="s">
        <v>2</v>
      </c>
    </row>
    <row r="10" spans="1:9" x14ac:dyDescent="0.25">
      <c r="E10" s="1" t="s">
        <v>6</v>
      </c>
      <c r="F10" s="2" t="s">
        <v>7</v>
      </c>
    </row>
    <row r="11" spans="1:9" x14ac:dyDescent="0.25">
      <c r="A11" t="s">
        <v>8</v>
      </c>
      <c r="E11" s="1" t="s">
        <v>9</v>
      </c>
      <c r="F11" s="2" t="s">
        <v>10</v>
      </c>
    </row>
    <row r="12" spans="1:9" x14ac:dyDescent="0.25">
      <c r="E12" s="1" t="s">
        <v>4</v>
      </c>
      <c r="F12" s="2" t="s">
        <v>5</v>
      </c>
      <c r="G12" s="1"/>
      <c r="H12" s="2"/>
    </row>
    <row r="14" spans="1:9" x14ac:dyDescent="0.25">
      <c r="A14" s="3" t="s">
        <v>70</v>
      </c>
      <c r="B14" s="3"/>
      <c r="C14" s="18"/>
      <c r="D14" s="18" t="s">
        <v>158</v>
      </c>
    </row>
    <row r="15" spans="1:9" ht="30" x14ac:dyDescent="0.25">
      <c r="A15" s="14" t="s">
        <v>145</v>
      </c>
      <c r="B15" s="14" t="s">
        <v>159</v>
      </c>
      <c r="C15" s="14" t="s">
        <v>160</v>
      </c>
      <c r="D15" s="14" t="s">
        <v>161</v>
      </c>
      <c r="E15" s="11" t="s">
        <v>162</v>
      </c>
      <c r="F15" s="11" t="s">
        <v>163</v>
      </c>
      <c r="G15" s="9" t="s">
        <v>164</v>
      </c>
      <c r="H15" s="10" t="s">
        <v>165</v>
      </c>
      <c r="I15" s="9" t="s">
        <v>150</v>
      </c>
    </row>
    <row r="16" spans="1:9" x14ac:dyDescent="0.25">
      <c r="A16" s="1">
        <v>3</v>
      </c>
      <c r="B16" t="s">
        <v>91</v>
      </c>
      <c r="C16" s="1">
        <v>2007</v>
      </c>
      <c r="D16" t="s">
        <v>25</v>
      </c>
      <c r="E16" s="19">
        <v>8.1018518518518516E-5</v>
      </c>
      <c r="F16" s="20">
        <v>5.6701388888888878E-3</v>
      </c>
      <c r="G16" s="1">
        <v>1</v>
      </c>
      <c r="H16" s="20">
        <f>F16-E16</f>
        <v>5.5891203703703693E-3</v>
      </c>
      <c r="I16" s="5">
        <v>50</v>
      </c>
    </row>
    <row r="17" spans="1:9" x14ac:dyDescent="0.25">
      <c r="A17" s="1">
        <v>8</v>
      </c>
      <c r="B17" t="s">
        <v>86</v>
      </c>
      <c r="C17" s="1">
        <v>2007</v>
      </c>
      <c r="D17" t="s">
        <v>87</v>
      </c>
      <c r="E17" s="21">
        <v>3.4722222222222224E-4</v>
      </c>
      <c r="F17" s="20">
        <v>5.9224537037037032E-3</v>
      </c>
      <c r="G17" s="1">
        <v>2</v>
      </c>
      <c r="H17" s="20">
        <f t="shared" ref="H17:H26" si="0">F17-E17</f>
        <v>5.5752314814814814E-3</v>
      </c>
      <c r="I17" s="5">
        <v>45</v>
      </c>
    </row>
    <row r="18" spans="1:9" ht="30" x14ac:dyDescent="0.25">
      <c r="A18" s="5">
        <v>12</v>
      </c>
      <c r="B18" s="12" t="s">
        <v>74</v>
      </c>
      <c r="C18" s="12">
        <v>2007</v>
      </c>
      <c r="D18" s="13" t="s">
        <v>37</v>
      </c>
      <c r="E18" s="19">
        <v>8.3333333333333339E-4</v>
      </c>
      <c r="F18" s="22">
        <v>6.3530092592592596E-3</v>
      </c>
      <c r="G18" s="5">
        <v>3</v>
      </c>
      <c r="H18" s="22">
        <f t="shared" si="0"/>
        <v>5.5196759259259261E-3</v>
      </c>
      <c r="I18" s="5">
        <v>40</v>
      </c>
    </row>
    <row r="19" spans="1:9" x14ac:dyDescent="0.25">
      <c r="A19" s="1">
        <v>5</v>
      </c>
      <c r="B19" t="s">
        <v>96</v>
      </c>
      <c r="C19" s="1">
        <v>2008</v>
      </c>
      <c r="D19" t="s">
        <v>25</v>
      </c>
      <c r="E19" s="19">
        <v>1.7361111111111112E-4</v>
      </c>
      <c r="F19" s="20">
        <v>6.3831018518518516E-3</v>
      </c>
      <c r="G19" s="1">
        <v>4</v>
      </c>
      <c r="H19" s="20">
        <f t="shared" si="0"/>
        <v>6.2094907407407402E-3</v>
      </c>
      <c r="I19" s="5">
        <v>36</v>
      </c>
    </row>
    <row r="20" spans="1:9" x14ac:dyDescent="0.25">
      <c r="A20" s="1">
        <v>6</v>
      </c>
      <c r="B20" t="s">
        <v>90</v>
      </c>
      <c r="C20" s="1">
        <v>2008</v>
      </c>
      <c r="D20" t="s">
        <v>25</v>
      </c>
      <c r="E20" s="21">
        <v>1.8518518518518518E-4</v>
      </c>
      <c r="F20" s="20">
        <v>6.5266203703703701E-3</v>
      </c>
      <c r="G20" s="1">
        <v>5</v>
      </c>
      <c r="H20" s="20">
        <f t="shared" si="0"/>
        <v>6.3414351851851852E-3</v>
      </c>
      <c r="I20" s="5">
        <v>32</v>
      </c>
    </row>
    <row r="21" spans="1:9" x14ac:dyDescent="0.25">
      <c r="A21" s="1">
        <v>2</v>
      </c>
      <c r="B21" t="s">
        <v>95</v>
      </c>
      <c r="C21" s="1">
        <v>2007</v>
      </c>
      <c r="D21" t="s">
        <v>29</v>
      </c>
      <c r="E21" s="21">
        <v>4.6296296296296294E-5</v>
      </c>
      <c r="F21" s="20">
        <v>6.9189814814814808E-3</v>
      </c>
      <c r="G21" s="1">
        <v>6</v>
      </c>
      <c r="H21" s="20">
        <f t="shared" si="0"/>
        <v>6.8726851851851848E-3</v>
      </c>
      <c r="I21" s="5">
        <v>29</v>
      </c>
    </row>
    <row r="22" spans="1:9" x14ac:dyDescent="0.25">
      <c r="A22" s="1">
        <v>7</v>
      </c>
      <c r="B22" t="s">
        <v>94</v>
      </c>
      <c r="C22" s="1">
        <v>2008</v>
      </c>
      <c r="D22" t="s">
        <v>51</v>
      </c>
      <c r="E22" s="21">
        <v>3.0092592592592595E-4</v>
      </c>
      <c r="F22" s="20">
        <v>7.1157407407407411E-3</v>
      </c>
      <c r="G22" s="1">
        <v>7</v>
      </c>
      <c r="H22" s="20">
        <f t="shared" si="0"/>
        <v>6.8148148148148152E-3</v>
      </c>
      <c r="I22" s="5">
        <v>26</v>
      </c>
    </row>
    <row r="23" spans="1:9" x14ac:dyDescent="0.25">
      <c r="A23" s="1">
        <v>11</v>
      </c>
      <c r="B23" t="s">
        <v>92</v>
      </c>
      <c r="C23" s="1">
        <v>2008</v>
      </c>
      <c r="D23" t="s">
        <v>51</v>
      </c>
      <c r="E23" s="21">
        <v>7.291666666666667E-4</v>
      </c>
      <c r="F23" s="20">
        <v>7.9837962962962961E-3</v>
      </c>
      <c r="G23" s="1">
        <v>8</v>
      </c>
      <c r="H23" s="20">
        <f t="shared" si="0"/>
        <v>7.2546296296296291E-3</v>
      </c>
      <c r="I23" s="5">
        <v>24</v>
      </c>
    </row>
    <row r="24" spans="1:9" x14ac:dyDescent="0.25">
      <c r="A24" s="1">
        <v>4</v>
      </c>
      <c r="B24" t="s">
        <v>82</v>
      </c>
      <c r="C24" s="1">
        <v>2007</v>
      </c>
      <c r="D24" t="s">
        <v>32</v>
      </c>
      <c r="E24" s="21">
        <v>1.1574074074074073E-4</v>
      </c>
      <c r="F24" s="20">
        <v>8.3831018518518517E-3</v>
      </c>
      <c r="G24" s="1">
        <v>9</v>
      </c>
      <c r="H24" s="20">
        <f t="shared" si="0"/>
        <v>8.2673611111111107E-3</v>
      </c>
      <c r="I24" s="5">
        <v>22</v>
      </c>
    </row>
    <row r="25" spans="1:9" ht="30" x14ac:dyDescent="0.25">
      <c r="A25" s="5">
        <v>13</v>
      </c>
      <c r="B25" s="12" t="s">
        <v>83</v>
      </c>
      <c r="C25" s="5">
        <v>2008</v>
      </c>
      <c r="D25" s="13" t="s">
        <v>37</v>
      </c>
      <c r="E25" s="19">
        <v>1.4467592592592594E-3</v>
      </c>
      <c r="F25" s="22">
        <v>8.8969907407407418E-3</v>
      </c>
      <c r="G25" s="5">
        <v>10</v>
      </c>
      <c r="H25" s="22">
        <f t="shared" si="0"/>
        <v>7.4502314814814822E-3</v>
      </c>
      <c r="I25" s="5">
        <v>21</v>
      </c>
    </row>
    <row r="26" spans="1:9" ht="30" x14ac:dyDescent="0.25">
      <c r="A26" s="5">
        <v>14</v>
      </c>
      <c r="B26" s="12" t="s">
        <v>80</v>
      </c>
      <c r="C26" s="5">
        <v>2008</v>
      </c>
      <c r="D26" s="6" t="s">
        <v>37</v>
      </c>
      <c r="E26" s="19">
        <v>1.6435185185185183E-3</v>
      </c>
      <c r="F26" s="22">
        <v>9.7743055555555552E-3</v>
      </c>
      <c r="G26" s="5">
        <v>11</v>
      </c>
      <c r="H26" s="22">
        <f t="shared" si="0"/>
        <v>8.1307870370370371E-3</v>
      </c>
      <c r="I26" s="5">
        <v>20</v>
      </c>
    </row>
    <row r="27" spans="1:9" x14ac:dyDescent="0.25">
      <c r="A27" s="1">
        <v>1</v>
      </c>
      <c r="B27" t="s">
        <v>93</v>
      </c>
      <c r="C27" s="1">
        <v>2007</v>
      </c>
      <c r="D27" t="s">
        <v>32</v>
      </c>
      <c r="E27" s="21">
        <v>0</v>
      </c>
      <c r="F27" s="5" t="s">
        <v>166</v>
      </c>
      <c r="G27" s="1" t="s">
        <v>166</v>
      </c>
      <c r="H27" s="8" t="s">
        <v>166</v>
      </c>
      <c r="I27" s="5">
        <v>0</v>
      </c>
    </row>
    <row r="28" spans="1:9" x14ac:dyDescent="0.25">
      <c r="I28" s="5"/>
    </row>
    <row r="29" spans="1:9" x14ac:dyDescent="0.25">
      <c r="A29" s="3" t="s">
        <v>167</v>
      </c>
      <c r="B29" s="3"/>
      <c r="C29" s="18"/>
      <c r="D29" s="18" t="s">
        <v>158</v>
      </c>
    </row>
    <row r="30" spans="1:9" ht="30" x14ac:dyDescent="0.25">
      <c r="A30" s="9" t="s">
        <v>145</v>
      </c>
      <c r="B30" s="9" t="s">
        <v>159</v>
      </c>
      <c r="C30" s="9" t="s">
        <v>160</v>
      </c>
      <c r="D30" s="9" t="s">
        <v>161</v>
      </c>
      <c r="E30" s="10" t="s">
        <v>162</v>
      </c>
      <c r="F30" s="10" t="s">
        <v>163</v>
      </c>
      <c r="G30" s="9" t="s">
        <v>164</v>
      </c>
      <c r="H30" s="23" t="s">
        <v>165</v>
      </c>
      <c r="I30" s="9" t="s">
        <v>150</v>
      </c>
    </row>
    <row r="31" spans="1:9" x14ac:dyDescent="0.25">
      <c r="A31" s="1">
        <v>9</v>
      </c>
      <c r="B31" t="s">
        <v>100</v>
      </c>
      <c r="C31" s="1">
        <v>2006</v>
      </c>
      <c r="D31" t="s">
        <v>25</v>
      </c>
      <c r="E31" s="21">
        <v>4.0509259259259258E-4</v>
      </c>
      <c r="F31" s="20">
        <v>5.5972222222222222E-3</v>
      </c>
      <c r="G31" s="1">
        <v>1</v>
      </c>
      <c r="H31" s="22">
        <f t="shared" ref="H31:H32" si="1">F31-E31</f>
        <v>5.1921296296296299E-3</v>
      </c>
      <c r="I31" s="5">
        <v>50</v>
      </c>
    </row>
    <row r="32" spans="1:9" x14ac:dyDescent="0.25">
      <c r="A32" s="1">
        <v>10</v>
      </c>
      <c r="B32" t="s">
        <v>99</v>
      </c>
      <c r="C32" s="1">
        <v>2005</v>
      </c>
      <c r="D32" t="s">
        <v>32</v>
      </c>
      <c r="E32" s="21">
        <v>6.134259259259259E-4</v>
      </c>
      <c r="F32" s="20">
        <v>7.1307870370370362E-3</v>
      </c>
      <c r="G32" s="1">
        <v>2</v>
      </c>
      <c r="H32" s="22">
        <f t="shared" si="1"/>
        <v>6.5173611111111101E-3</v>
      </c>
      <c r="I32" s="5">
        <v>45</v>
      </c>
    </row>
    <row r="34" spans="1:9" x14ac:dyDescent="0.25">
      <c r="A34" s="3" t="s">
        <v>102</v>
      </c>
      <c r="B34" s="3"/>
      <c r="C34" s="18"/>
      <c r="D34" s="18" t="s">
        <v>168</v>
      </c>
    </row>
    <row r="35" spans="1:9" ht="30" x14ac:dyDescent="0.25">
      <c r="A35" s="9" t="s">
        <v>145</v>
      </c>
      <c r="B35" s="9" t="s">
        <v>159</v>
      </c>
      <c r="C35" s="9" t="s">
        <v>160</v>
      </c>
      <c r="D35" s="9" t="s">
        <v>161</v>
      </c>
      <c r="E35" s="10" t="s">
        <v>162</v>
      </c>
      <c r="F35" s="10" t="s">
        <v>163</v>
      </c>
      <c r="G35" s="9" t="s">
        <v>164</v>
      </c>
      <c r="H35" s="23" t="s">
        <v>165</v>
      </c>
      <c r="I35" s="9" t="s">
        <v>150</v>
      </c>
    </row>
    <row r="36" spans="1:9" x14ac:dyDescent="0.25">
      <c r="A36" s="1">
        <v>27</v>
      </c>
      <c r="B36" t="s">
        <v>111</v>
      </c>
      <c r="C36" s="1">
        <v>2005</v>
      </c>
      <c r="D36" t="s">
        <v>25</v>
      </c>
      <c r="E36" s="21">
        <v>6.4814814814814813E-4</v>
      </c>
      <c r="F36" s="20">
        <v>8.0127314814814818E-3</v>
      </c>
      <c r="G36" s="1">
        <v>1</v>
      </c>
      <c r="H36" s="22">
        <f t="shared" ref="H36:H45" si="2">F36-E36</f>
        <v>7.3645833333333341E-3</v>
      </c>
      <c r="I36" s="5">
        <v>50</v>
      </c>
    </row>
    <row r="37" spans="1:9" x14ac:dyDescent="0.25">
      <c r="A37" s="1">
        <v>21</v>
      </c>
      <c r="B37" t="s">
        <v>116</v>
      </c>
      <c r="C37" s="1">
        <v>2005</v>
      </c>
      <c r="D37" t="s">
        <v>32</v>
      </c>
      <c r="E37" s="21">
        <v>1.5046296296296297E-4</v>
      </c>
      <c r="F37" s="20">
        <v>8.0289351851851858E-3</v>
      </c>
      <c r="G37" s="1">
        <v>2</v>
      </c>
      <c r="H37" s="22">
        <f t="shared" si="2"/>
        <v>7.8784722222222225E-3</v>
      </c>
      <c r="I37" s="5">
        <v>45</v>
      </c>
    </row>
    <row r="38" spans="1:9" x14ac:dyDescent="0.25">
      <c r="A38" s="1">
        <v>26</v>
      </c>
      <c r="B38" t="s">
        <v>120</v>
      </c>
      <c r="C38" s="1">
        <v>2006</v>
      </c>
      <c r="D38" t="s">
        <v>29</v>
      </c>
      <c r="E38" s="21">
        <v>6.2500000000000001E-4</v>
      </c>
      <c r="F38" s="20">
        <v>8.3425925925925924E-3</v>
      </c>
      <c r="G38" s="1">
        <v>3</v>
      </c>
      <c r="H38" s="22">
        <f t="shared" si="2"/>
        <v>7.7175925925925927E-3</v>
      </c>
      <c r="I38" s="5">
        <v>40</v>
      </c>
    </row>
    <row r="39" spans="1:9" x14ac:dyDescent="0.25">
      <c r="A39" s="1">
        <v>25</v>
      </c>
      <c r="B39" t="s">
        <v>119</v>
      </c>
      <c r="C39" s="1">
        <v>2005</v>
      </c>
      <c r="D39" t="s">
        <v>87</v>
      </c>
      <c r="E39" s="21">
        <v>6.2500000000000001E-4</v>
      </c>
      <c r="F39" s="20">
        <v>8.7534722222222233E-3</v>
      </c>
      <c r="G39" s="1">
        <v>4</v>
      </c>
      <c r="H39" s="22">
        <f t="shared" si="2"/>
        <v>8.1284722222222227E-3</v>
      </c>
      <c r="I39" s="5">
        <v>36</v>
      </c>
    </row>
    <row r="40" spans="1:9" x14ac:dyDescent="0.25">
      <c r="A40" s="1">
        <v>24</v>
      </c>
      <c r="B40" t="s">
        <v>121</v>
      </c>
      <c r="C40" s="1">
        <v>2006</v>
      </c>
      <c r="D40" t="s">
        <v>25</v>
      </c>
      <c r="E40" s="21">
        <v>5.6712962962962956E-4</v>
      </c>
      <c r="F40" s="20">
        <v>9.4270833333333325E-3</v>
      </c>
      <c r="G40" s="1">
        <v>5</v>
      </c>
      <c r="H40" s="22">
        <f t="shared" si="2"/>
        <v>8.8599537037037032E-3</v>
      </c>
      <c r="I40" s="5">
        <v>32</v>
      </c>
    </row>
    <row r="41" spans="1:9" x14ac:dyDescent="0.25">
      <c r="A41" s="1">
        <v>30</v>
      </c>
      <c r="B41" t="s">
        <v>122</v>
      </c>
      <c r="C41" s="1">
        <v>2006</v>
      </c>
      <c r="D41" t="s">
        <v>29</v>
      </c>
      <c r="E41" s="21">
        <v>1.1342592592592591E-3</v>
      </c>
      <c r="F41" s="20">
        <v>9.5810185185185182E-3</v>
      </c>
      <c r="G41" s="1">
        <v>6</v>
      </c>
      <c r="H41" s="22">
        <f t="shared" si="2"/>
        <v>8.4467592592592598E-3</v>
      </c>
      <c r="I41" s="5">
        <v>29</v>
      </c>
    </row>
    <row r="42" spans="1:9" x14ac:dyDescent="0.25">
      <c r="A42" s="1">
        <v>22</v>
      </c>
      <c r="B42" t="s">
        <v>118</v>
      </c>
      <c r="C42" s="1">
        <v>2006</v>
      </c>
      <c r="D42" t="s">
        <v>32</v>
      </c>
      <c r="E42" s="21">
        <v>2.0833333333333335E-4</v>
      </c>
      <c r="F42" s="20">
        <v>9.8252314814814817E-3</v>
      </c>
      <c r="G42" s="1">
        <v>7</v>
      </c>
      <c r="H42" s="22">
        <f t="shared" si="2"/>
        <v>9.6168981481481487E-3</v>
      </c>
      <c r="I42" s="5">
        <v>26</v>
      </c>
    </row>
    <row r="43" spans="1:9" x14ac:dyDescent="0.25">
      <c r="A43" s="1">
        <v>28</v>
      </c>
      <c r="B43" t="s">
        <v>117</v>
      </c>
      <c r="C43" s="1">
        <v>2005</v>
      </c>
      <c r="D43" t="s">
        <v>25</v>
      </c>
      <c r="E43" s="21">
        <v>9.3750000000000007E-4</v>
      </c>
      <c r="F43" s="20">
        <v>9.9953703703703697E-3</v>
      </c>
      <c r="G43" s="1">
        <v>8</v>
      </c>
      <c r="H43" s="22">
        <f t="shared" si="2"/>
        <v>9.0578703703703689E-3</v>
      </c>
      <c r="I43" s="5">
        <v>24</v>
      </c>
    </row>
    <row r="44" spans="1:9" x14ac:dyDescent="0.25">
      <c r="A44" s="1">
        <v>31</v>
      </c>
      <c r="B44" t="s">
        <v>110</v>
      </c>
      <c r="C44" s="1">
        <v>2005</v>
      </c>
      <c r="D44" t="s">
        <v>29</v>
      </c>
      <c r="E44" s="21">
        <v>1.2962962962962963E-3</v>
      </c>
      <c r="F44" s="20">
        <v>1.009375E-2</v>
      </c>
      <c r="G44" s="1">
        <v>9</v>
      </c>
      <c r="H44" s="22">
        <f t="shared" si="2"/>
        <v>8.7974537037037032E-3</v>
      </c>
      <c r="I44" s="5">
        <v>22</v>
      </c>
    </row>
    <row r="45" spans="1:9" x14ac:dyDescent="0.25">
      <c r="A45" s="1">
        <v>32</v>
      </c>
      <c r="B45" t="s">
        <v>115</v>
      </c>
      <c r="C45" s="1">
        <v>2005</v>
      </c>
      <c r="D45" t="s">
        <v>51</v>
      </c>
      <c r="E45" s="21">
        <v>1.7013888888888892E-3</v>
      </c>
      <c r="F45" s="20">
        <v>1.0372685185185186E-2</v>
      </c>
      <c r="G45" s="1">
        <v>10</v>
      </c>
      <c r="H45" s="22">
        <f t="shared" si="2"/>
        <v>8.6712962962962967E-3</v>
      </c>
      <c r="I45" s="5">
        <v>21</v>
      </c>
    </row>
    <row r="46" spans="1:9" x14ac:dyDescent="0.25">
      <c r="A46" s="1">
        <v>29</v>
      </c>
      <c r="B46" t="s">
        <v>123</v>
      </c>
      <c r="C46" s="1">
        <v>2006</v>
      </c>
      <c r="D46" t="s">
        <v>32</v>
      </c>
      <c r="E46" s="21">
        <v>1.0648148148148147E-3</v>
      </c>
      <c r="F46" s="24" t="s">
        <v>166</v>
      </c>
      <c r="G46" s="25" t="s">
        <v>166</v>
      </c>
      <c r="H46" s="24" t="s">
        <v>166</v>
      </c>
      <c r="I46" s="5">
        <v>0</v>
      </c>
    </row>
    <row r="48" spans="1:9" x14ac:dyDescent="0.25">
      <c r="A48" s="1"/>
      <c r="B48" s="3" t="s">
        <v>129</v>
      </c>
      <c r="C48" s="1"/>
      <c r="D48" s="3" t="s">
        <v>169</v>
      </c>
      <c r="F48" s="20"/>
      <c r="H48" s="20"/>
    </row>
    <row r="49" spans="1:9" ht="30" x14ac:dyDescent="0.25">
      <c r="A49" s="4" t="s">
        <v>145</v>
      </c>
      <c r="B49" s="4" t="s">
        <v>14</v>
      </c>
      <c r="C49" s="4" t="s">
        <v>15</v>
      </c>
      <c r="D49" s="4" t="s">
        <v>16</v>
      </c>
      <c r="E49" s="10" t="s">
        <v>162</v>
      </c>
      <c r="F49" s="10" t="s">
        <v>163</v>
      </c>
      <c r="G49" s="9" t="s">
        <v>164</v>
      </c>
      <c r="H49" s="23" t="s">
        <v>165</v>
      </c>
      <c r="I49" s="9" t="s">
        <v>150</v>
      </c>
    </row>
    <row r="50" spans="1:9" x14ac:dyDescent="0.25">
      <c r="A50" s="1">
        <v>44</v>
      </c>
      <c r="B50" t="s">
        <v>135</v>
      </c>
      <c r="C50" s="1">
        <v>2003</v>
      </c>
      <c r="D50" t="s">
        <v>32</v>
      </c>
      <c r="E50" s="21">
        <v>8.2175925925925917E-4</v>
      </c>
      <c r="F50" s="20">
        <v>1.0047453703703704E-2</v>
      </c>
      <c r="G50" s="1">
        <v>1</v>
      </c>
      <c r="H50" s="22">
        <f t="shared" ref="H50:H55" si="3">F50-E50</f>
        <v>9.2256944444444444E-3</v>
      </c>
      <c r="I50" s="5">
        <v>50</v>
      </c>
    </row>
    <row r="51" spans="1:9" x14ac:dyDescent="0.25">
      <c r="A51" s="1">
        <v>43</v>
      </c>
      <c r="B51" t="s">
        <v>134</v>
      </c>
      <c r="C51" s="1">
        <v>2004</v>
      </c>
      <c r="D51" t="s">
        <v>51</v>
      </c>
      <c r="E51" s="21">
        <v>4.3981481481481481E-4</v>
      </c>
      <c r="F51" s="20">
        <v>1.0694444444444444E-2</v>
      </c>
      <c r="G51" s="1">
        <v>2</v>
      </c>
      <c r="H51" s="22">
        <f t="shared" si="3"/>
        <v>1.0254629629629629E-2</v>
      </c>
      <c r="I51" s="5">
        <v>45</v>
      </c>
    </row>
    <row r="52" spans="1:9" x14ac:dyDescent="0.25">
      <c r="A52" s="1">
        <v>42</v>
      </c>
      <c r="B52" t="s">
        <v>136</v>
      </c>
      <c r="C52" s="1">
        <v>2003</v>
      </c>
      <c r="D52" t="s">
        <v>25</v>
      </c>
      <c r="E52" s="21">
        <v>0</v>
      </c>
      <c r="F52" s="20">
        <v>1.0853009259259258E-2</v>
      </c>
      <c r="G52" s="1">
        <v>3</v>
      </c>
      <c r="H52" s="22">
        <f t="shared" si="3"/>
        <v>1.0853009259259258E-2</v>
      </c>
      <c r="I52" s="5">
        <v>40</v>
      </c>
    </row>
    <row r="53" spans="1:9" x14ac:dyDescent="0.25">
      <c r="A53" s="1">
        <v>48</v>
      </c>
      <c r="B53" t="s">
        <v>142</v>
      </c>
      <c r="C53" s="1">
        <v>2004</v>
      </c>
      <c r="D53" t="s">
        <v>29</v>
      </c>
      <c r="E53" s="21">
        <v>1.0995370370370371E-3</v>
      </c>
      <c r="F53" s="20">
        <v>1.0956018518518519E-2</v>
      </c>
      <c r="G53" s="1">
        <v>4</v>
      </c>
      <c r="H53" s="22">
        <f t="shared" si="3"/>
        <v>9.8564814814814817E-3</v>
      </c>
      <c r="I53" s="5">
        <v>36</v>
      </c>
    </row>
    <row r="54" spans="1:9" x14ac:dyDescent="0.25">
      <c r="A54" s="1">
        <v>46</v>
      </c>
      <c r="B54" t="s">
        <v>139</v>
      </c>
      <c r="C54" s="1">
        <v>2004</v>
      </c>
      <c r="D54" t="s">
        <v>25</v>
      </c>
      <c r="E54" s="21">
        <v>1.0069444444444444E-3</v>
      </c>
      <c r="F54" s="20">
        <v>1.1041666666666667E-2</v>
      </c>
      <c r="G54" s="1">
        <v>5</v>
      </c>
      <c r="H54" s="22">
        <f t="shared" si="3"/>
        <v>1.0034722222222223E-2</v>
      </c>
      <c r="I54" s="5">
        <v>32</v>
      </c>
    </row>
    <row r="55" spans="1:9" x14ac:dyDescent="0.25">
      <c r="A55" s="1">
        <v>47</v>
      </c>
      <c r="B55" t="s">
        <v>133</v>
      </c>
      <c r="C55" s="1">
        <v>2003</v>
      </c>
      <c r="D55" t="s">
        <v>32</v>
      </c>
      <c r="E55" s="21">
        <v>1.0763888888888889E-3</v>
      </c>
      <c r="F55" s="20">
        <v>1.1409722222222222E-2</v>
      </c>
      <c r="G55" s="1">
        <v>6</v>
      </c>
      <c r="H55" s="22">
        <f t="shared" si="3"/>
        <v>1.0333333333333333E-2</v>
      </c>
      <c r="I55" s="5">
        <v>29</v>
      </c>
    </row>
    <row r="56" spans="1:9" x14ac:dyDescent="0.25">
      <c r="A56" s="1"/>
      <c r="I56" s="5"/>
    </row>
    <row r="57" spans="1:9" x14ac:dyDescent="0.25">
      <c r="D57" t="s">
        <v>174</v>
      </c>
    </row>
    <row r="58" spans="1:9" x14ac:dyDescent="0.25">
      <c r="D58" t="s">
        <v>175</v>
      </c>
    </row>
    <row r="59" spans="1:9" x14ac:dyDescent="0.25">
      <c r="D59" t="s">
        <v>176</v>
      </c>
    </row>
  </sheetData>
  <mergeCells count="1">
    <mergeCell ref="A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Skoki</vt:lpstr>
      <vt:lpstr>KN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2018-06-22T05:55:59Z</dcterms:created>
  <dcterms:modified xsi:type="dcterms:W3CDTF">2018-06-22T07:27:12Z</dcterms:modified>
</cp:coreProperties>
</file>