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activeTab="8"/>
  </bookViews>
  <sheets>
    <sheet name="DZ06-08" sheetId="1" r:id="rId1"/>
    <sheet name="CH06-08" sheetId="2" r:id="rId2"/>
    <sheet name="DZ04-05" sheetId="3" r:id="rId3"/>
    <sheet name="DZ04-05Klasyk" sheetId="4" r:id="rId4"/>
    <sheet name="CH04-05" sheetId="5" r:id="rId5"/>
    <sheet name="DZ02-03" sheetId="6" r:id="rId6"/>
    <sheet name="DZ02-03Klasyk" sheetId="7" r:id="rId7"/>
    <sheet name="CH02-03" sheetId="8" r:id="rId8"/>
    <sheet name="Ranking Szkół" sheetId="9" r:id="rId9"/>
  </sheets>
  <definedNames>
    <definedName name="_xlnm._FilterDatabase" localSheetId="7" hidden="1">'CH02-03'!$B$6:$H$12</definedName>
    <definedName name="_xlnm._FilterDatabase" localSheetId="4" hidden="1">'CH04-05'!$B$6:$F$21</definedName>
    <definedName name="_xlnm._FilterDatabase" localSheetId="1" hidden="1">'CH06-08'!$B$6:$F$25</definedName>
    <definedName name="_xlnm._FilterDatabase" localSheetId="5" hidden="1">'DZ02-03'!$B$6:$G$12</definedName>
    <definedName name="_xlnm._FilterDatabase" localSheetId="6" hidden="1">'DZ02-03Klasyk'!$C$6:$G$12</definedName>
    <definedName name="_xlnm._FilterDatabase" localSheetId="2" hidden="1">'DZ04-05'!$B$6:$G$12</definedName>
    <definedName name="_xlnm._FilterDatabase" localSheetId="3" hidden="1">'DZ04-05Klasyk'!$B$6:$F$13</definedName>
    <definedName name="_xlnm._FilterDatabase" localSheetId="0" hidden="1">'DZ06-08'!$B$6:$F$25</definedName>
    <definedName name="_xlnm._FilterDatabase" localSheetId="8" hidden="1">'Ranking Szkół'!$B$37:$C$47</definedName>
  </definedNames>
  <calcPr calcId="145621"/>
</workbook>
</file>

<file path=xl/calcChain.xml><?xml version="1.0" encoding="utf-8"?>
<calcChain xmlns="http://schemas.openxmlformats.org/spreadsheetml/2006/main">
  <c r="C41" i="9" l="1"/>
  <c r="C12" i="9"/>
  <c r="E12" i="9" s="1"/>
  <c r="C45" i="9"/>
  <c r="C43" i="9"/>
  <c r="C38" i="9"/>
  <c r="C39" i="9"/>
  <c r="C47" i="9"/>
  <c r="C46" i="9"/>
  <c r="C44" i="9"/>
  <c r="C42" i="9"/>
  <c r="C40" i="9"/>
  <c r="C23" i="9"/>
  <c r="C26" i="9"/>
  <c r="C27" i="9"/>
  <c r="C25" i="9"/>
  <c r="C24" i="9"/>
  <c r="E11" i="9"/>
  <c r="E14" i="9"/>
  <c r="E15" i="9"/>
  <c r="E16" i="9"/>
  <c r="E13" i="9"/>
  <c r="E17" i="9"/>
  <c r="E8" i="9"/>
  <c r="C10" i="9"/>
  <c r="E10" i="9" s="1"/>
  <c r="C11" i="9"/>
  <c r="D9" i="9"/>
  <c r="C9" i="9"/>
  <c r="E9" i="9" s="1"/>
  <c r="C8" i="9"/>
</calcChain>
</file>

<file path=xl/sharedStrings.xml><?xml version="1.0" encoding="utf-8"?>
<sst xmlns="http://schemas.openxmlformats.org/spreadsheetml/2006/main" count="487" uniqueCount="179">
  <si>
    <t>IGRZYSKA MŁODZIEŻY SZKOLNEJ</t>
  </si>
  <si>
    <t>PŁYWALNIA COS</t>
  </si>
  <si>
    <t>godz. 11:00</t>
  </si>
  <si>
    <t>Styl dowolny</t>
  </si>
  <si>
    <t xml:space="preserve">Dziewczęta 2006 – 2008    </t>
  </si>
  <si>
    <t>kl. II - 0</t>
  </si>
  <si>
    <t>Nazwisko i imię</t>
  </si>
  <si>
    <t>Rok</t>
  </si>
  <si>
    <t>Szkoła</t>
  </si>
  <si>
    <t xml:space="preserve">Wołczek Malwina </t>
  </si>
  <si>
    <t>SP 5</t>
  </si>
  <si>
    <t>Nadia Piwowarczyk</t>
  </si>
  <si>
    <t xml:space="preserve">Paszkiewicz Dominika </t>
  </si>
  <si>
    <t>25 m</t>
  </si>
  <si>
    <t>Chłopcy 2006 – 08</t>
  </si>
  <si>
    <t>kl. II – 0</t>
  </si>
  <si>
    <t xml:space="preserve">Szlehuber Szymon </t>
  </si>
  <si>
    <t xml:space="preserve">Mleczko Jakub </t>
  </si>
  <si>
    <t xml:space="preserve">Janicki Mateusz </t>
  </si>
  <si>
    <t>Kołaciak Tymoteusz</t>
  </si>
  <si>
    <t>Dziewczęta 2004 – 05</t>
  </si>
  <si>
    <t>kl. III – IV</t>
  </si>
  <si>
    <t>Bucka Wiktoria</t>
  </si>
  <si>
    <t>SP5</t>
  </si>
  <si>
    <t>Piwowarczyk Natasza</t>
  </si>
  <si>
    <t xml:space="preserve">Wołczek Krystyna </t>
  </si>
  <si>
    <t>Kralka Karolina</t>
  </si>
  <si>
    <t xml:space="preserve">Staszeczka Maria </t>
  </si>
  <si>
    <t>Kaleta Martyna</t>
  </si>
  <si>
    <t>Walkosz Liliana</t>
  </si>
  <si>
    <t>Styl klasyczny</t>
  </si>
  <si>
    <t xml:space="preserve">Dziewczęta 2004 – 2005    </t>
  </si>
  <si>
    <t>kl. III - IV</t>
  </si>
  <si>
    <t>Chłopcy 2004 – 05</t>
  </si>
  <si>
    <t>kl. IV – III</t>
  </si>
  <si>
    <t>Chyc Marcel</t>
  </si>
  <si>
    <t xml:space="preserve">Celej Szymon </t>
  </si>
  <si>
    <t xml:space="preserve"> Łapka Maciej </t>
  </si>
  <si>
    <t>Kosmowski Ksawery</t>
  </si>
  <si>
    <t>Mamcarz Mateusz</t>
  </si>
  <si>
    <t xml:space="preserve">Dziewczęta 2002 – 2003    </t>
  </si>
  <si>
    <t>kl. V - VI</t>
  </si>
  <si>
    <t xml:space="preserve">Kuźniar Jagoda </t>
  </si>
  <si>
    <t xml:space="preserve">Zwierzchowska Renata </t>
  </si>
  <si>
    <t xml:space="preserve">Drozdowska Joanna </t>
  </si>
  <si>
    <t xml:space="preserve">Gradzik Małgorzata </t>
  </si>
  <si>
    <t>Wanda Stopka</t>
  </si>
  <si>
    <t xml:space="preserve">Kaleta Paulina </t>
  </si>
  <si>
    <t xml:space="preserve">Chłopcy 2002 – 2003    </t>
  </si>
  <si>
    <t>Para Mikołaj</t>
  </si>
  <si>
    <t>Chyc Magdzin Radosław</t>
  </si>
  <si>
    <t xml:space="preserve">Laskowski Jakub </t>
  </si>
  <si>
    <t>Mrowca Kustorz Weronika</t>
  </si>
  <si>
    <t>SP Murzasichle</t>
  </si>
  <si>
    <t>Bubla Dawid</t>
  </si>
  <si>
    <t>SP Nowy Bystre</t>
  </si>
  <si>
    <t>Urban Mateusz</t>
  </si>
  <si>
    <t>KSP</t>
  </si>
  <si>
    <t>Urban Wiktoria</t>
  </si>
  <si>
    <t>Czajkowski Bartek</t>
  </si>
  <si>
    <t>Dzierżęga Katarzyna</t>
  </si>
  <si>
    <t>Pawlikowski Jan</t>
  </si>
  <si>
    <t>SP 4</t>
  </si>
  <si>
    <t>Michalec Marcelina</t>
  </si>
  <si>
    <t>Pawlikowski Andrzej</t>
  </si>
  <si>
    <t>Krajewska Wiktoria</t>
  </si>
  <si>
    <t>Migiel Zuzanna</t>
  </si>
  <si>
    <t>Gąsienica-Roj Anna</t>
  </si>
  <si>
    <t>SP 1</t>
  </si>
  <si>
    <t>Bukowska Aleksandra</t>
  </si>
  <si>
    <t>Sutor Oliwia</t>
  </si>
  <si>
    <t>Kot Wiktoria</t>
  </si>
  <si>
    <t>Czajkowska Antonina</t>
  </si>
  <si>
    <t>Lichota Zofia</t>
  </si>
  <si>
    <t>Gasienica-Roj Alicja</t>
  </si>
  <si>
    <t>Gut Olga</t>
  </si>
  <si>
    <t>Lamik Lena</t>
  </si>
  <si>
    <t>Leja Lidia</t>
  </si>
  <si>
    <t>Kęsek Paulina</t>
  </si>
  <si>
    <t>Wróbel Hanna</t>
  </si>
  <si>
    <t>Matusik Karolina</t>
  </si>
  <si>
    <t>Sutor Karolina</t>
  </si>
  <si>
    <t>Mierczak Emilia</t>
  </si>
  <si>
    <t>Krysińska Wiktoria</t>
  </si>
  <si>
    <t>Stankiewicz Wojciech</t>
  </si>
  <si>
    <t>Wydra Patryk</t>
  </si>
  <si>
    <t>Zając Alan</t>
  </si>
  <si>
    <t>Klak Jakub</t>
  </si>
  <si>
    <t>Kaczor Jan</t>
  </si>
  <si>
    <t>Dolak Mateusz</t>
  </si>
  <si>
    <t>Malicki Kacper</t>
  </si>
  <si>
    <t>Lamik Dawid</t>
  </si>
  <si>
    <t>Zwijacz Kacper</t>
  </si>
  <si>
    <t>Michna Jakub</t>
  </si>
  <si>
    <t>POSA</t>
  </si>
  <si>
    <t>Paluch Maja</t>
  </si>
  <si>
    <t>Cygan Wiktoria</t>
  </si>
  <si>
    <t>Cukier Antoni</t>
  </si>
  <si>
    <t>Lichaczewska Apolonia</t>
  </si>
  <si>
    <t>Tycner Julia</t>
  </si>
  <si>
    <t>Cygan Nikoletta</t>
  </si>
  <si>
    <t>Pietrzyk Karol</t>
  </si>
  <si>
    <t>Czapliński Oskar</t>
  </si>
  <si>
    <t>Mędoń Szczepan</t>
  </si>
  <si>
    <t>Chełmecki Kacper</t>
  </si>
  <si>
    <t>Brzosko Hanna</t>
  </si>
  <si>
    <t>Czubernat Joanna</t>
  </si>
  <si>
    <t>Florek Lilianna</t>
  </si>
  <si>
    <t>Wiśniowska Klaudia</t>
  </si>
  <si>
    <t>Chyc Wiktoria</t>
  </si>
  <si>
    <t>Orawiec Małgorzata</t>
  </si>
  <si>
    <t>Stankiewicz Zofia</t>
  </si>
  <si>
    <t>Wiśniowski Adrian</t>
  </si>
  <si>
    <t>Łojas Jan</t>
  </si>
  <si>
    <t>Kmiecik Tadeusz</t>
  </si>
  <si>
    <t xml:space="preserve">Komorowska Nikola </t>
  </si>
  <si>
    <t xml:space="preserve">Tęcza Jagoda </t>
  </si>
  <si>
    <t xml:space="preserve">Żółtek Julia </t>
  </si>
  <si>
    <t xml:space="preserve">Bandrowska Oliwia </t>
  </si>
  <si>
    <t xml:space="preserve">Stachoń Julia </t>
  </si>
  <si>
    <r>
      <rPr>
        <sz val="11"/>
        <color indexed="8"/>
        <rFont val="Calibri"/>
        <family val="2"/>
        <charset val="238"/>
      </rPr>
      <t xml:space="preserve"> Galica Karolina </t>
    </r>
  </si>
  <si>
    <t>SP 3</t>
  </si>
  <si>
    <t xml:space="preserve">Para Szymon </t>
  </si>
  <si>
    <t xml:space="preserve">Ustupski Kaźmik Krzysztof </t>
  </si>
  <si>
    <t xml:space="preserve">Łukaszczyk Mateusz </t>
  </si>
  <si>
    <t xml:space="preserve">Gąsienica Mikołajczyk Zofia </t>
  </si>
  <si>
    <t xml:space="preserve">Jankowska Karolina </t>
  </si>
  <si>
    <t xml:space="preserve">Janik Anna </t>
  </si>
  <si>
    <t xml:space="preserve">Bańdo Magdalena </t>
  </si>
  <si>
    <t xml:space="preserve">Świerk Martyna </t>
  </si>
  <si>
    <t xml:space="preserve">Ryba Monika </t>
  </si>
  <si>
    <t xml:space="preserve">Ogrodowski Jakub </t>
  </si>
  <si>
    <t xml:space="preserve">Banachowicz Oliwia </t>
  </si>
  <si>
    <t xml:space="preserve">Świtalska Dominika </t>
  </si>
  <si>
    <t xml:space="preserve">Marcisz Miłosz </t>
  </si>
  <si>
    <t xml:space="preserve">Krajewski Antoni </t>
  </si>
  <si>
    <t xml:space="preserve">Jankowski Maciej </t>
  </si>
  <si>
    <t>Zwijacz Ewa</t>
  </si>
  <si>
    <t>SP Kościelisko</t>
  </si>
  <si>
    <t>Zwijacz Marek</t>
  </si>
  <si>
    <t>Tor</t>
  </si>
  <si>
    <t>Kucharski Patryk</t>
  </si>
  <si>
    <t>SP 2</t>
  </si>
  <si>
    <t>Brzoza Lena</t>
  </si>
  <si>
    <t>Szkurat Martyna</t>
  </si>
  <si>
    <t>Tarchała Amelia</t>
  </si>
  <si>
    <t>Król Anna</t>
  </si>
  <si>
    <t>Dejka Zuzanna</t>
  </si>
  <si>
    <t>Król-Łęgowski Szymon</t>
  </si>
  <si>
    <t>Gorycki Stanisław</t>
  </si>
  <si>
    <t>Staszel Bartłomiej</t>
  </si>
  <si>
    <t xml:space="preserve">Smereczyński Andrzej </t>
  </si>
  <si>
    <t>Stopka Brzozkowy Adriana</t>
  </si>
  <si>
    <t>Biernacka Anna</t>
  </si>
  <si>
    <t>Brzózka Adam</t>
  </si>
  <si>
    <t>Gruszka Miłosz</t>
  </si>
  <si>
    <t>Bruzda Adrian</t>
  </si>
  <si>
    <t>Bylinka Wiktoria</t>
  </si>
  <si>
    <t>Czas</t>
  </si>
  <si>
    <t>M</t>
  </si>
  <si>
    <t>Wójciak Aniela</t>
  </si>
  <si>
    <t>DNS</t>
  </si>
  <si>
    <t>Łacek Patryk</t>
  </si>
  <si>
    <t>FINAŁ</t>
  </si>
  <si>
    <t>Kwarciak Maciej</t>
  </si>
  <si>
    <t>DSQ</t>
  </si>
  <si>
    <t>Dziewczęta</t>
  </si>
  <si>
    <t xml:space="preserve">Szkoła </t>
  </si>
  <si>
    <t>Punkty</t>
  </si>
  <si>
    <t>SP Nowe Bystre</t>
  </si>
  <si>
    <t>Chłopcy</t>
  </si>
  <si>
    <t>RAZEM</t>
  </si>
  <si>
    <t>PKT</t>
  </si>
  <si>
    <t>Czas finał</t>
  </si>
  <si>
    <t>10-06-2015</t>
  </si>
  <si>
    <t>Punkty dowolny</t>
  </si>
  <si>
    <t>Punkty klasyk</t>
  </si>
  <si>
    <t>Razem</t>
  </si>
  <si>
    <t>RANKING SZKÓŁ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</si>
</sst>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5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66538</xdr:colOff>
      <xdr:row>0</xdr:row>
      <xdr:rowOff>152400</xdr:rowOff>
    </xdr:from>
    <xdr:to>
      <xdr:col>5</xdr:col>
      <xdr:colOff>552450</xdr:colOff>
      <xdr:row>3</xdr:row>
      <xdr:rowOff>161925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313" y="152400"/>
          <a:ext cx="1095512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171450</xdr:rowOff>
    </xdr:from>
    <xdr:to>
      <xdr:col>5</xdr:col>
      <xdr:colOff>543062</xdr:colOff>
      <xdr:row>4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71450"/>
          <a:ext cx="1095512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142875</xdr:rowOff>
    </xdr:from>
    <xdr:to>
      <xdr:col>6</xdr:col>
      <xdr:colOff>219212</xdr:colOff>
      <xdr:row>3</xdr:row>
      <xdr:rowOff>161925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142875"/>
          <a:ext cx="1095512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161925</xdr:rowOff>
    </xdr:from>
    <xdr:to>
      <xdr:col>5</xdr:col>
      <xdr:colOff>543062</xdr:colOff>
      <xdr:row>3</xdr:row>
      <xdr:rowOff>180975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61925"/>
          <a:ext cx="1095512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123825</xdr:rowOff>
    </xdr:from>
    <xdr:to>
      <xdr:col>5</xdr:col>
      <xdr:colOff>552587</xdr:colOff>
      <xdr:row>3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23825"/>
          <a:ext cx="1095512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114300</xdr:rowOff>
    </xdr:from>
    <xdr:to>
      <xdr:col>6</xdr:col>
      <xdr:colOff>152537</xdr:colOff>
      <xdr:row>3</xdr:row>
      <xdr:rowOff>133350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114300"/>
          <a:ext cx="1095512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161925</xdr:rowOff>
    </xdr:from>
    <xdr:to>
      <xdr:col>6</xdr:col>
      <xdr:colOff>571637</xdr:colOff>
      <xdr:row>3</xdr:row>
      <xdr:rowOff>180975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161925"/>
          <a:ext cx="1095512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142875</xdr:rowOff>
    </xdr:from>
    <xdr:to>
      <xdr:col>5</xdr:col>
      <xdr:colOff>571637</xdr:colOff>
      <xdr:row>3</xdr:row>
      <xdr:rowOff>161925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42875"/>
          <a:ext cx="1095512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130447</xdr:rowOff>
    </xdr:from>
    <xdr:to>
      <xdr:col>4</xdr:col>
      <xdr:colOff>95249</xdr:colOff>
      <xdr:row>3</xdr:row>
      <xdr:rowOff>171449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130447"/>
          <a:ext cx="1171574" cy="63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2" workbookViewId="0">
      <selection activeCell="I4" sqref="I1:N1048576"/>
    </sheetView>
  </sheetViews>
  <sheetFormatPr defaultRowHeight="15"/>
  <cols>
    <col min="1" max="1" width="4.7109375" customWidth="1"/>
    <col min="2" max="2" width="28.7109375" customWidth="1"/>
    <col min="3" max="3" width="10.28515625" customWidth="1"/>
    <col min="4" max="4" width="11.5703125" customWidth="1"/>
    <col min="5" max="7" width="9.140625" style="12"/>
  </cols>
  <sheetData>
    <row r="1" spans="1:7" ht="15.75">
      <c r="B1" s="22" t="s">
        <v>0</v>
      </c>
    </row>
    <row r="2" spans="1:7">
      <c r="A2" t="s">
        <v>1</v>
      </c>
      <c r="C2" s="2">
        <v>42165</v>
      </c>
      <c r="D2" t="s">
        <v>2</v>
      </c>
    </row>
    <row r="3" spans="1:7">
      <c r="C3" s="2"/>
    </row>
    <row r="4" spans="1:7">
      <c r="A4" s="3" t="s">
        <v>3</v>
      </c>
    </row>
    <row r="5" spans="1:7">
      <c r="A5" s="3" t="s">
        <v>4</v>
      </c>
      <c r="D5" s="3" t="s">
        <v>5</v>
      </c>
    </row>
    <row r="6" spans="1:7">
      <c r="A6" s="26" t="s">
        <v>159</v>
      </c>
      <c r="B6" s="26" t="s">
        <v>6</v>
      </c>
      <c r="C6" s="26" t="s">
        <v>7</v>
      </c>
      <c r="D6" s="26" t="s">
        <v>8</v>
      </c>
      <c r="E6" s="26" t="s">
        <v>140</v>
      </c>
      <c r="F6" s="26" t="s">
        <v>158</v>
      </c>
      <c r="G6" s="26" t="s">
        <v>172</v>
      </c>
    </row>
    <row r="7" spans="1:7">
      <c r="A7" s="8">
        <v>1</v>
      </c>
      <c r="B7" s="6" t="s">
        <v>143</v>
      </c>
      <c r="C7" s="29">
        <v>2006</v>
      </c>
      <c r="D7" s="5" t="s">
        <v>142</v>
      </c>
      <c r="E7" s="8">
        <v>5</v>
      </c>
      <c r="F7" s="8">
        <v>17.14</v>
      </c>
      <c r="G7" s="12">
        <v>20</v>
      </c>
    </row>
    <row r="8" spans="1:7">
      <c r="A8" s="8">
        <v>2</v>
      </c>
      <c r="B8" s="5" t="s">
        <v>96</v>
      </c>
      <c r="C8" s="28">
        <v>2006</v>
      </c>
      <c r="D8" s="4" t="s">
        <v>94</v>
      </c>
      <c r="E8" s="8">
        <v>2</v>
      </c>
      <c r="F8" s="8">
        <v>19.41</v>
      </c>
      <c r="G8" s="12">
        <v>18</v>
      </c>
    </row>
    <row r="9" spans="1:7">
      <c r="A9" s="8">
        <v>3</v>
      </c>
      <c r="B9" s="4" t="s">
        <v>160</v>
      </c>
      <c r="C9" s="8">
        <v>2006</v>
      </c>
      <c r="D9" s="4" t="s">
        <v>142</v>
      </c>
      <c r="E9" s="8">
        <v>1</v>
      </c>
      <c r="F9" s="8">
        <v>19.59</v>
      </c>
      <c r="G9" s="12">
        <v>16</v>
      </c>
    </row>
    <row r="10" spans="1:7">
      <c r="A10" s="8">
        <v>4</v>
      </c>
      <c r="B10" s="6" t="s">
        <v>119</v>
      </c>
      <c r="C10" s="29">
        <v>2006</v>
      </c>
      <c r="D10" s="5" t="s">
        <v>121</v>
      </c>
      <c r="E10" s="8">
        <v>6</v>
      </c>
      <c r="F10" s="8">
        <v>19.78</v>
      </c>
      <c r="G10" s="12">
        <v>14</v>
      </c>
    </row>
    <row r="11" spans="1:7">
      <c r="A11" s="8">
        <v>5</v>
      </c>
      <c r="B11" s="6" t="s">
        <v>117</v>
      </c>
      <c r="C11" s="29">
        <v>2006</v>
      </c>
      <c r="D11" s="5" t="s">
        <v>121</v>
      </c>
      <c r="E11" s="8">
        <v>3</v>
      </c>
      <c r="F11" s="8">
        <v>20.74</v>
      </c>
      <c r="G11" s="12">
        <v>12</v>
      </c>
    </row>
    <row r="12" spans="1:7">
      <c r="A12" s="8">
        <v>6</v>
      </c>
      <c r="B12" s="6" t="s">
        <v>115</v>
      </c>
      <c r="C12" s="29">
        <v>2006</v>
      </c>
      <c r="D12" s="5" t="s">
        <v>121</v>
      </c>
      <c r="E12" s="8">
        <v>4</v>
      </c>
      <c r="F12" s="8">
        <v>21.39</v>
      </c>
      <c r="G12" s="12">
        <v>10</v>
      </c>
    </row>
    <row r="13" spans="1:7">
      <c r="A13" s="8">
        <v>7</v>
      </c>
      <c r="B13" s="4" t="s">
        <v>9</v>
      </c>
      <c r="C13" s="8">
        <v>2007</v>
      </c>
      <c r="D13" s="4" t="s">
        <v>10</v>
      </c>
      <c r="E13" s="8">
        <v>2</v>
      </c>
      <c r="F13" s="8">
        <v>21.57</v>
      </c>
      <c r="G13" s="12">
        <v>9</v>
      </c>
    </row>
    <row r="14" spans="1:7">
      <c r="A14" s="8">
        <v>8</v>
      </c>
      <c r="B14" s="4" t="s">
        <v>11</v>
      </c>
      <c r="C14" s="8">
        <v>2007</v>
      </c>
      <c r="D14" s="4" t="s">
        <v>10</v>
      </c>
      <c r="E14" s="8">
        <v>3</v>
      </c>
      <c r="F14" s="8">
        <v>21.64</v>
      </c>
      <c r="G14" s="12">
        <v>8</v>
      </c>
    </row>
    <row r="15" spans="1:7">
      <c r="A15" s="8">
        <v>9</v>
      </c>
      <c r="B15" s="5" t="s">
        <v>95</v>
      </c>
      <c r="C15" s="28">
        <v>2006</v>
      </c>
      <c r="D15" s="4" t="s">
        <v>94</v>
      </c>
      <c r="E15" s="8">
        <v>5</v>
      </c>
      <c r="F15" s="8">
        <v>21.88</v>
      </c>
      <c r="G15" s="12">
        <v>7</v>
      </c>
    </row>
    <row r="16" spans="1:7">
      <c r="A16" s="8">
        <v>10</v>
      </c>
      <c r="B16" s="4" t="s">
        <v>69</v>
      </c>
      <c r="C16" s="8">
        <v>2006</v>
      </c>
      <c r="D16" s="4" t="s">
        <v>68</v>
      </c>
      <c r="E16" s="8">
        <v>2</v>
      </c>
      <c r="F16" s="8">
        <v>21.96</v>
      </c>
      <c r="G16" s="12">
        <v>6</v>
      </c>
    </row>
    <row r="17" spans="1:7">
      <c r="A17" s="8">
        <v>11</v>
      </c>
      <c r="B17" s="4" t="s">
        <v>72</v>
      </c>
      <c r="C17" s="8">
        <v>2006</v>
      </c>
      <c r="D17" s="4" t="s">
        <v>68</v>
      </c>
      <c r="E17" s="8">
        <v>2</v>
      </c>
      <c r="F17" s="8">
        <v>24.34</v>
      </c>
      <c r="G17" s="12">
        <v>5</v>
      </c>
    </row>
    <row r="18" spans="1:7">
      <c r="A18" s="8">
        <v>12</v>
      </c>
      <c r="B18" s="4" t="s">
        <v>67</v>
      </c>
      <c r="C18" s="8">
        <v>2008</v>
      </c>
      <c r="D18" s="4" t="s">
        <v>68</v>
      </c>
      <c r="E18" s="8">
        <v>3</v>
      </c>
      <c r="F18" s="8">
        <v>24.38</v>
      </c>
      <c r="G18" s="12">
        <v>4</v>
      </c>
    </row>
    <row r="19" spans="1:7">
      <c r="A19" s="8">
        <v>13</v>
      </c>
      <c r="B19" s="6" t="s">
        <v>116</v>
      </c>
      <c r="C19" s="29">
        <v>2006</v>
      </c>
      <c r="D19" s="5" t="s">
        <v>121</v>
      </c>
      <c r="E19" s="8">
        <v>5</v>
      </c>
      <c r="F19" s="8">
        <v>26.02</v>
      </c>
      <c r="G19" s="12">
        <v>3</v>
      </c>
    </row>
    <row r="20" spans="1:7">
      <c r="A20" s="8">
        <v>14</v>
      </c>
      <c r="B20" s="4" t="s">
        <v>12</v>
      </c>
      <c r="C20" s="8">
        <v>2006</v>
      </c>
      <c r="D20" s="4" t="s">
        <v>10</v>
      </c>
      <c r="E20" s="8">
        <v>3</v>
      </c>
      <c r="F20" s="15">
        <v>28.35</v>
      </c>
      <c r="G20" s="12">
        <v>2</v>
      </c>
    </row>
    <row r="21" spans="1:7">
      <c r="A21" s="8">
        <v>15</v>
      </c>
      <c r="B21" s="4" t="s">
        <v>52</v>
      </c>
      <c r="C21" s="8">
        <v>2006</v>
      </c>
      <c r="D21" s="4" t="s">
        <v>10</v>
      </c>
      <c r="E21" s="8">
        <v>1</v>
      </c>
      <c r="F21" s="8">
        <v>29.04</v>
      </c>
      <c r="G21" s="12">
        <v>1</v>
      </c>
    </row>
    <row r="22" spans="1:7">
      <c r="A22" s="8">
        <v>16</v>
      </c>
      <c r="B22" s="4" t="s">
        <v>70</v>
      </c>
      <c r="C22" s="8">
        <v>2006</v>
      </c>
      <c r="D22" s="4" t="s">
        <v>68</v>
      </c>
      <c r="E22" s="8">
        <v>4</v>
      </c>
      <c r="F22" s="8">
        <v>30.05</v>
      </c>
    </row>
    <row r="23" spans="1:7">
      <c r="A23" s="8">
        <v>17</v>
      </c>
      <c r="B23" s="4" t="s">
        <v>71</v>
      </c>
      <c r="C23" s="8">
        <v>2006</v>
      </c>
      <c r="D23" s="4" t="s">
        <v>68</v>
      </c>
      <c r="E23" s="8">
        <v>1</v>
      </c>
      <c r="F23" s="8">
        <v>30.17</v>
      </c>
    </row>
    <row r="24" spans="1:7">
      <c r="A24" s="8">
        <v>18</v>
      </c>
      <c r="B24" s="6" t="s">
        <v>120</v>
      </c>
      <c r="C24" s="29">
        <v>2006</v>
      </c>
      <c r="D24" s="5" t="s">
        <v>121</v>
      </c>
      <c r="E24" s="8">
        <v>4</v>
      </c>
      <c r="F24" s="8">
        <v>32.450000000000003</v>
      </c>
    </row>
    <row r="25" spans="1:7">
      <c r="A25" s="8">
        <v>19</v>
      </c>
      <c r="B25" s="4" t="s">
        <v>73</v>
      </c>
      <c r="C25" s="8">
        <v>2006</v>
      </c>
      <c r="D25" s="4" t="s">
        <v>68</v>
      </c>
      <c r="E25" s="8">
        <v>4</v>
      </c>
      <c r="F25" s="8">
        <v>46.11</v>
      </c>
    </row>
    <row r="26" spans="1:7">
      <c r="A26" s="8"/>
      <c r="B26" s="6" t="s">
        <v>118</v>
      </c>
      <c r="C26" s="29">
        <v>2008</v>
      </c>
      <c r="D26" s="5" t="s">
        <v>121</v>
      </c>
      <c r="E26" s="8">
        <v>5</v>
      </c>
      <c r="F26" s="8" t="s">
        <v>161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4" sqref="I1:P1048576"/>
    </sheetView>
  </sheetViews>
  <sheetFormatPr defaultRowHeight="15"/>
  <cols>
    <col min="1" max="1" width="4.5703125" customWidth="1"/>
    <col min="2" max="2" width="25.5703125" customWidth="1"/>
    <col min="3" max="3" width="11" customWidth="1"/>
    <col min="4" max="4" width="14.5703125" customWidth="1"/>
    <col min="5" max="6" width="9.140625" style="12"/>
  </cols>
  <sheetData>
    <row r="1" spans="1:7">
      <c r="B1" s="1" t="s">
        <v>0</v>
      </c>
    </row>
    <row r="2" spans="1:7">
      <c r="A2" t="s">
        <v>1</v>
      </c>
      <c r="C2" s="2">
        <v>42165</v>
      </c>
      <c r="D2" t="s">
        <v>2</v>
      </c>
    </row>
    <row r="4" spans="1:7">
      <c r="A4" s="3" t="s">
        <v>3</v>
      </c>
      <c r="D4" s="3" t="s">
        <v>13</v>
      </c>
    </row>
    <row r="5" spans="1:7">
      <c r="A5" s="3" t="s">
        <v>14</v>
      </c>
      <c r="D5" s="3" t="s">
        <v>15</v>
      </c>
    </row>
    <row r="6" spans="1:7">
      <c r="A6" s="26" t="s">
        <v>159</v>
      </c>
      <c r="B6" s="26" t="s">
        <v>6</v>
      </c>
      <c r="C6" s="26" t="s">
        <v>7</v>
      </c>
      <c r="D6" s="26" t="s">
        <v>8</v>
      </c>
      <c r="E6" s="26" t="s">
        <v>140</v>
      </c>
      <c r="F6" s="26" t="s">
        <v>158</v>
      </c>
      <c r="G6" s="26" t="s">
        <v>172</v>
      </c>
    </row>
    <row r="7" spans="1:7">
      <c r="A7" s="8">
        <v>1</v>
      </c>
      <c r="B7" s="4" t="s">
        <v>162</v>
      </c>
      <c r="C7" s="8">
        <v>2007</v>
      </c>
      <c r="D7" s="4" t="s">
        <v>53</v>
      </c>
      <c r="E7" s="8">
        <v>5</v>
      </c>
      <c r="F7" s="16">
        <v>19</v>
      </c>
      <c r="G7" s="12">
        <v>20</v>
      </c>
    </row>
    <row r="8" spans="1:7">
      <c r="A8" s="8">
        <v>2</v>
      </c>
      <c r="B8" s="5" t="s">
        <v>97</v>
      </c>
      <c r="C8" s="28">
        <v>2006</v>
      </c>
      <c r="D8" s="5" t="s">
        <v>94</v>
      </c>
      <c r="E8" s="8">
        <v>1</v>
      </c>
      <c r="F8" s="16">
        <v>19.14</v>
      </c>
      <c r="G8" s="12">
        <v>18</v>
      </c>
    </row>
    <row r="9" spans="1:7">
      <c r="A9" s="8">
        <v>3</v>
      </c>
      <c r="B9" s="4" t="s">
        <v>19</v>
      </c>
      <c r="C9" s="8">
        <v>2006</v>
      </c>
      <c r="D9" s="4" t="s">
        <v>10</v>
      </c>
      <c r="E9" s="8">
        <v>4</v>
      </c>
      <c r="F9" s="16">
        <v>19.39</v>
      </c>
      <c r="G9" s="12">
        <v>16</v>
      </c>
    </row>
    <row r="10" spans="1:7">
      <c r="A10" s="8">
        <v>4</v>
      </c>
      <c r="B10" s="4" t="s">
        <v>18</v>
      </c>
      <c r="C10" s="8">
        <v>2006</v>
      </c>
      <c r="D10" s="4" t="s">
        <v>10</v>
      </c>
      <c r="E10" s="8">
        <v>3</v>
      </c>
      <c r="F10" s="16">
        <v>20.84</v>
      </c>
      <c r="G10" s="12">
        <v>14</v>
      </c>
    </row>
    <row r="11" spans="1:7">
      <c r="A11" s="8">
        <v>5</v>
      </c>
      <c r="B11" s="6" t="s">
        <v>122</v>
      </c>
      <c r="C11" s="29">
        <v>2006</v>
      </c>
      <c r="D11" s="5" t="s">
        <v>121</v>
      </c>
      <c r="E11" s="8">
        <v>5</v>
      </c>
      <c r="F11" s="16">
        <v>20.96</v>
      </c>
      <c r="G11" s="12">
        <v>12</v>
      </c>
    </row>
    <row r="12" spans="1:7">
      <c r="A12" s="8">
        <v>6</v>
      </c>
      <c r="B12" s="4" t="s">
        <v>56</v>
      </c>
      <c r="C12" s="8">
        <v>2007</v>
      </c>
      <c r="D12" s="4" t="s">
        <v>57</v>
      </c>
      <c r="E12" s="8">
        <v>4</v>
      </c>
      <c r="F12" s="16">
        <v>20.97</v>
      </c>
      <c r="G12" s="12">
        <v>10</v>
      </c>
    </row>
    <row r="13" spans="1:7">
      <c r="A13" s="8">
        <v>7</v>
      </c>
      <c r="B13" s="4" t="s">
        <v>17</v>
      </c>
      <c r="C13" s="8">
        <v>2006</v>
      </c>
      <c r="D13" s="4" t="s">
        <v>10</v>
      </c>
      <c r="E13" s="8">
        <v>3</v>
      </c>
      <c r="F13" s="16">
        <v>22.78</v>
      </c>
      <c r="G13" s="12">
        <v>9</v>
      </c>
    </row>
    <row r="14" spans="1:7">
      <c r="A14" s="8">
        <v>8</v>
      </c>
      <c r="B14" s="4" t="s">
        <v>16</v>
      </c>
      <c r="C14" s="8">
        <v>2006</v>
      </c>
      <c r="D14" s="4" t="s">
        <v>10</v>
      </c>
      <c r="E14" s="8">
        <v>2</v>
      </c>
      <c r="F14" s="16">
        <v>24.4</v>
      </c>
      <c r="G14" s="12">
        <v>8</v>
      </c>
    </row>
    <row r="15" spans="1:7">
      <c r="A15" s="8">
        <v>9</v>
      </c>
      <c r="B15" s="5" t="s">
        <v>87</v>
      </c>
      <c r="C15" s="28">
        <v>2007</v>
      </c>
      <c r="D15" s="4" t="s">
        <v>68</v>
      </c>
      <c r="E15" s="8">
        <v>5</v>
      </c>
      <c r="F15" s="16">
        <v>25.42</v>
      </c>
      <c r="G15" s="12">
        <v>7</v>
      </c>
    </row>
    <row r="16" spans="1:7">
      <c r="A16" s="8">
        <v>10</v>
      </c>
      <c r="B16" s="5" t="s">
        <v>155</v>
      </c>
      <c r="C16" s="28">
        <v>2006</v>
      </c>
      <c r="D16" s="5" t="s">
        <v>94</v>
      </c>
      <c r="E16" s="8">
        <v>4</v>
      </c>
      <c r="F16" s="16">
        <v>27.58</v>
      </c>
      <c r="G16" s="12">
        <v>6</v>
      </c>
    </row>
    <row r="17" spans="1:7">
      <c r="A17" s="8">
        <v>11</v>
      </c>
      <c r="B17" s="4" t="s">
        <v>148</v>
      </c>
      <c r="C17" s="8">
        <v>2006</v>
      </c>
      <c r="D17" s="4" t="s">
        <v>142</v>
      </c>
      <c r="E17" s="8">
        <v>1</v>
      </c>
      <c r="F17" s="16">
        <v>29.68</v>
      </c>
      <c r="G17" s="12">
        <v>5</v>
      </c>
    </row>
    <row r="18" spans="1:7">
      <c r="A18" s="8">
        <v>12</v>
      </c>
      <c r="B18" s="14" t="s">
        <v>154</v>
      </c>
      <c r="C18" s="30">
        <v>2006</v>
      </c>
      <c r="D18" s="5" t="s">
        <v>68</v>
      </c>
      <c r="E18" s="8">
        <v>2</v>
      </c>
      <c r="F18" s="16">
        <v>30.04</v>
      </c>
      <c r="G18" s="12">
        <v>4</v>
      </c>
    </row>
    <row r="19" spans="1:7">
      <c r="A19" s="8">
        <v>13</v>
      </c>
      <c r="B19" s="4" t="s">
        <v>85</v>
      </c>
      <c r="C19" s="8">
        <v>2007</v>
      </c>
      <c r="D19" s="4" t="s">
        <v>68</v>
      </c>
      <c r="E19" s="8">
        <v>4</v>
      </c>
      <c r="F19" s="16">
        <v>30.77</v>
      </c>
      <c r="G19" s="12">
        <v>3</v>
      </c>
    </row>
    <row r="20" spans="1:7">
      <c r="A20" s="8">
        <v>14</v>
      </c>
      <c r="B20" s="6" t="s">
        <v>124</v>
      </c>
      <c r="C20" s="29">
        <v>2008</v>
      </c>
      <c r="D20" s="5" t="s">
        <v>121</v>
      </c>
      <c r="E20" s="8">
        <v>2</v>
      </c>
      <c r="F20" s="16">
        <v>33.64</v>
      </c>
      <c r="G20" s="12">
        <v>2</v>
      </c>
    </row>
    <row r="21" spans="1:7">
      <c r="A21" s="8">
        <v>15</v>
      </c>
      <c r="B21" s="4" t="s">
        <v>84</v>
      </c>
      <c r="C21" s="8">
        <v>2007</v>
      </c>
      <c r="D21" s="4" t="s">
        <v>68</v>
      </c>
      <c r="E21" s="8">
        <v>3</v>
      </c>
      <c r="F21" s="16">
        <v>34.950000000000003</v>
      </c>
      <c r="G21" s="12">
        <v>1</v>
      </c>
    </row>
    <row r="22" spans="1:7">
      <c r="A22" s="8">
        <v>16</v>
      </c>
      <c r="B22" s="6" t="s">
        <v>123</v>
      </c>
      <c r="C22" s="29">
        <v>2007</v>
      </c>
      <c r="D22" s="5" t="s">
        <v>121</v>
      </c>
      <c r="E22" s="8">
        <v>2</v>
      </c>
      <c r="F22" s="16">
        <v>36.57</v>
      </c>
    </row>
    <row r="23" spans="1:7">
      <c r="A23" s="8">
        <v>17</v>
      </c>
      <c r="B23" s="5" t="s">
        <v>86</v>
      </c>
      <c r="C23" s="28">
        <v>2007</v>
      </c>
      <c r="D23" s="4" t="s">
        <v>68</v>
      </c>
      <c r="E23" s="8">
        <v>3</v>
      </c>
      <c r="F23" s="16">
        <v>40.85</v>
      </c>
    </row>
    <row r="24" spans="1:7">
      <c r="A24" s="8">
        <v>18</v>
      </c>
      <c r="B24" s="6" t="s">
        <v>141</v>
      </c>
      <c r="C24" s="29">
        <v>2008</v>
      </c>
      <c r="D24" s="5" t="s">
        <v>121</v>
      </c>
      <c r="E24" s="8">
        <v>1</v>
      </c>
      <c r="F24" s="16">
        <v>47.97</v>
      </c>
    </row>
    <row r="25" spans="1:7">
      <c r="A25" s="8">
        <v>19</v>
      </c>
      <c r="B25" s="5" t="s">
        <v>88</v>
      </c>
      <c r="C25" s="28">
        <v>2007</v>
      </c>
      <c r="D25" s="4" t="s">
        <v>68</v>
      </c>
      <c r="E25" s="8">
        <v>5</v>
      </c>
      <c r="F25" s="16">
        <v>48.73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5" zoomScaleNormal="100" workbookViewId="0">
      <selection activeCell="J6" sqref="J6"/>
    </sheetView>
  </sheetViews>
  <sheetFormatPr defaultRowHeight="15"/>
  <cols>
    <col min="1" max="1" width="4.5703125" customWidth="1"/>
    <col min="2" max="2" width="25.5703125" customWidth="1"/>
    <col min="3" max="3" width="11.140625" style="12" customWidth="1"/>
    <col min="4" max="4" width="13.42578125" customWidth="1"/>
    <col min="5" max="5" width="6.140625" style="12" customWidth="1"/>
    <col min="6" max="6" width="7.85546875" customWidth="1"/>
    <col min="7" max="7" width="9.42578125" customWidth="1"/>
    <col min="8" max="8" width="9.140625" style="12"/>
  </cols>
  <sheetData>
    <row r="1" spans="1:8">
      <c r="B1" s="1" t="s">
        <v>0</v>
      </c>
    </row>
    <row r="2" spans="1:8">
      <c r="A2" t="s">
        <v>1</v>
      </c>
      <c r="C2" s="31">
        <v>42165</v>
      </c>
      <c r="D2" t="s">
        <v>2</v>
      </c>
    </row>
    <row r="4" spans="1:8">
      <c r="A4" s="3" t="s">
        <v>3</v>
      </c>
      <c r="D4" s="3" t="s">
        <v>13</v>
      </c>
    </row>
    <row r="5" spans="1:8">
      <c r="A5" s="3" t="s">
        <v>20</v>
      </c>
      <c r="D5" s="3" t="s">
        <v>21</v>
      </c>
    </row>
    <row r="6" spans="1:8">
      <c r="A6" s="26" t="s">
        <v>159</v>
      </c>
      <c r="B6" s="26" t="s">
        <v>6</v>
      </c>
      <c r="C6" s="26" t="s">
        <v>7</v>
      </c>
      <c r="D6" s="26" t="s">
        <v>8</v>
      </c>
      <c r="E6" s="26" t="s">
        <v>140</v>
      </c>
      <c r="F6" s="26" t="s">
        <v>158</v>
      </c>
      <c r="G6" s="26" t="s">
        <v>173</v>
      </c>
      <c r="H6" s="26" t="s">
        <v>172</v>
      </c>
    </row>
    <row r="7" spans="1:8">
      <c r="A7" s="9">
        <v>1</v>
      </c>
      <c r="B7" s="20" t="s">
        <v>100</v>
      </c>
      <c r="C7" s="9">
        <v>2005</v>
      </c>
      <c r="D7" s="20" t="s">
        <v>94</v>
      </c>
      <c r="E7" s="29">
        <v>4</v>
      </c>
      <c r="F7" s="32">
        <v>16.600000000000001</v>
      </c>
      <c r="G7" s="20">
        <v>16.29</v>
      </c>
      <c r="H7" s="12">
        <v>20</v>
      </c>
    </row>
    <row r="8" spans="1:8">
      <c r="A8" s="9">
        <v>2</v>
      </c>
      <c r="B8" s="20" t="s">
        <v>125</v>
      </c>
      <c r="C8" s="9">
        <v>2004</v>
      </c>
      <c r="D8" s="21" t="s">
        <v>121</v>
      </c>
      <c r="E8" s="29">
        <v>5</v>
      </c>
      <c r="F8" s="32">
        <v>16.149999999999999</v>
      </c>
      <c r="G8" s="20">
        <v>16.36</v>
      </c>
      <c r="H8" s="12">
        <v>18</v>
      </c>
    </row>
    <row r="9" spans="1:8">
      <c r="A9" s="9">
        <v>3</v>
      </c>
      <c r="B9" s="20" t="s">
        <v>127</v>
      </c>
      <c r="C9" s="9">
        <v>2005</v>
      </c>
      <c r="D9" s="21" t="s">
        <v>121</v>
      </c>
      <c r="E9" s="29">
        <v>4</v>
      </c>
      <c r="F9" s="32">
        <v>16.96</v>
      </c>
      <c r="G9" s="20">
        <v>16.52</v>
      </c>
      <c r="H9" s="12">
        <v>16</v>
      </c>
    </row>
    <row r="10" spans="1:8">
      <c r="A10" s="9">
        <v>4</v>
      </c>
      <c r="B10" s="20" t="s">
        <v>24</v>
      </c>
      <c r="C10" s="9">
        <v>2004</v>
      </c>
      <c r="D10" s="20" t="s">
        <v>23</v>
      </c>
      <c r="E10" s="29">
        <v>6</v>
      </c>
      <c r="F10" s="32">
        <v>17.190000000000001</v>
      </c>
      <c r="G10" s="20">
        <v>17.12</v>
      </c>
      <c r="H10" s="12">
        <v>14</v>
      </c>
    </row>
    <row r="11" spans="1:8">
      <c r="A11" s="9">
        <v>5</v>
      </c>
      <c r="B11" s="20" t="s">
        <v>25</v>
      </c>
      <c r="C11" s="9">
        <v>2004</v>
      </c>
      <c r="D11" s="20" t="s">
        <v>10</v>
      </c>
      <c r="E11" s="29">
        <v>3</v>
      </c>
      <c r="F11" s="32">
        <v>17.149999999999999</v>
      </c>
      <c r="G11" s="20">
        <v>17.75</v>
      </c>
      <c r="H11" s="12">
        <v>12</v>
      </c>
    </row>
    <row r="12" spans="1:8">
      <c r="A12" s="9">
        <v>6</v>
      </c>
      <c r="B12" s="20" t="s">
        <v>126</v>
      </c>
      <c r="C12" s="9">
        <v>2004</v>
      </c>
      <c r="D12" s="21" t="s">
        <v>121</v>
      </c>
      <c r="E12" s="29">
        <v>4</v>
      </c>
      <c r="F12" s="32">
        <v>17.82</v>
      </c>
      <c r="G12" s="20">
        <v>18.04</v>
      </c>
      <c r="H12" s="12">
        <v>10</v>
      </c>
    </row>
    <row r="13" spans="1:8">
      <c r="A13" s="8">
        <v>7</v>
      </c>
      <c r="B13" s="4" t="s">
        <v>79</v>
      </c>
      <c r="C13" s="8">
        <v>2004</v>
      </c>
      <c r="D13" s="4" t="s">
        <v>68</v>
      </c>
      <c r="E13" s="8">
        <v>2</v>
      </c>
      <c r="F13" s="19">
        <v>18.27</v>
      </c>
      <c r="H13" s="12">
        <v>9</v>
      </c>
    </row>
    <row r="14" spans="1:8">
      <c r="A14" s="8">
        <v>8</v>
      </c>
      <c r="B14" s="4" t="s">
        <v>137</v>
      </c>
      <c r="C14" s="8">
        <v>2005</v>
      </c>
      <c r="D14" s="4" t="s">
        <v>138</v>
      </c>
      <c r="E14" s="8">
        <v>1</v>
      </c>
      <c r="F14" s="19">
        <v>18.5</v>
      </c>
      <c r="H14" s="12">
        <v>8</v>
      </c>
    </row>
    <row r="15" spans="1:8">
      <c r="A15" s="8">
        <v>9</v>
      </c>
      <c r="B15" s="4" t="s">
        <v>98</v>
      </c>
      <c r="C15" s="8">
        <v>2004</v>
      </c>
      <c r="D15" s="4" t="s">
        <v>94</v>
      </c>
      <c r="E15" s="8">
        <v>2</v>
      </c>
      <c r="F15" s="19">
        <v>18.920000000000002</v>
      </c>
      <c r="H15" s="12">
        <v>7</v>
      </c>
    </row>
    <row r="16" spans="1:8">
      <c r="A16" s="8">
        <v>10</v>
      </c>
      <c r="B16" s="4" t="s">
        <v>26</v>
      </c>
      <c r="C16" s="8">
        <v>2004</v>
      </c>
      <c r="D16" s="4" t="s">
        <v>23</v>
      </c>
      <c r="E16" s="8">
        <v>3</v>
      </c>
      <c r="F16" s="19">
        <v>20.16</v>
      </c>
      <c r="H16" s="12">
        <v>6</v>
      </c>
    </row>
    <row r="17" spans="1:8">
      <c r="A17" s="8">
        <v>11</v>
      </c>
      <c r="B17" s="4" t="s">
        <v>28</v>
      </c>
      <c r="C17" s="8">
        <v>2004</v>
      </c>
      <c r="D17" s="4" t="s">
        <v>23</v>
      </c>
      <c r="E17" s="8">
        <v>4</v>
      </c>
      <c r="F17" s="19">
        <v>20.56</v>
      </c>
      <c r="H17" s="12">
        <v>5</v>
      </c>
    </row>
    <row r="18" spans="1:8">
      <c r="A18" s="8">
        <v>12</v>
      </c>
      <c r="B18" s="4" t="s">
        <v>78</v>
      </c>
      <c r="C18" s="8">
        <v>2004</v>
      </c>
      <c r="D18" s="4" t="s">
        <v>68</v>
      </c>
      <c r="E18" s="8">
        <v>5</v>
      </c>
      <c r="F18" s="19">
        <v>20.74</v>
      </c>
      <c r="H18" s="12">
        <v>4</v>
      </c>
    </row>
    <row r="19" spans="1:8">
      <c r="A19" s="8">
        <v>13</v>
      </c>
      <c r="B19" s="4" t="s">
        <v>76</v>
      </c>
      <c r="C19" s="8">
        <v>2005</v>
      </c>
      <c r="D19" s="4" t="s">
        <v>68</v>
      </c>
      <c r="E19" s="8">
        <v>3</v>
      </c>
      <c r="F19" s="19">
        <v>20.83</v>
      </c>
      <c r="H19" s="12">
        <v>3</v>
      </c>
    </row>
    <row r="20" spans="1:8">
      <c r="A20" s="8">
        <v>14</v>
      </c>
      <c r="B20" s="4" t="s">
        <v>74</v>
      </c>
      <c r="C20" s="8">
        <v>2005</v>
      </c>
      <c r="D20" s="4" t="s">
        <v>68</v>
      </c>
      <c r="E20" s="8">
        <v>4</v>
      </c>
      <c r="F20" s="19">
        <v>21.1</v>
      </c>
      <c r="H20" s="12">
        <v>2</v>
      </c>
    </row>
    <row r="21" spans="1:8">
      <c r="A21" s="8">
        <v>15</v>
      </c>
      <c r="B21" s="4" t="s">
        <v>75</v>
      </c>
      <c r="C21" s="8">
        <v>2005</v>
      </c>
      <c r="D21" s="4" t="s">
        <v>68</v>
      </c>
      <c r="E21" s="8">
        <v>2</v>
      </c>
      <c r="F21" s="19">
        <v>21.15</v>
      </c>
      <c r="H21" s="12">
        <v>1</v>
      </c>
    </row>
    <row r="22" spans="1:8">
      <c r="A22" s="8">
        <v>16</v>
      </c>
      <c r="B22" s="4" t="s">
        <v>22</v>
      </c>
      <c r="C22" s="8">
        <v>2005</v>
      </c>
      <c r="D22" s="4" t="s">
        <v>23</v>
      </c>
      <c r="E22" s="8">
        <v>2</v>
      </c>
      <c r="F22" s="19">
        <v>21.55</v>
      </c>
    </row>
    <row r="23" spans="1:8">
      <c r="A23" s="8">
        <v>17</v>
      </c>
      <c r="B23" s="4" t="s">
        <v>77</v>
      </c>
      <c r="C23" s="8">
        <v>2004</v>
      </c>
      <c r="D23" s="4" t="s">
        <v>68</v>
      </c>
      <c r="E23" s="8">
        <v>5</v>
      </c>
      <c r="F23" s="19">
        <v>22.68</v>
      </c>
    </row>
    <row r="24" spans="1:8">
      <c r="A24" s="8">
        <v>18</v>
      </c>
      <c r="B24" s="4" t="s">
        <v>27</v>
      </c>
      <c r="C24" s="8">
        <v>2004</v>
      </c>
      <c r="D24" s="4" t="s">
        <v>23</v>
      </c>
      <c r="E24" s="8">
        <v>3</v>
      </c>
      <c r="F24" s="19">
        <v>23.68</v>
      </c>
    </row>
    <row r="25" spans="1:8">
      <c r="A25" s="8">
        <v>19</v>
      </c>
      <c r="B25" s="4" t="s">
        <v>29</v>
      </c>
      <c r="C25" s="8">
        <v>2005</v>
      </c>
      <c r="D25" s="4" t="s">
        <v>23</v>
      </c>
      <c r="E25" s="8">
        <v>6</v>
      </c>
      <c r="F25" s="19">
        <v>25.15</v>
      </c>
    </row>
    <row r="26" spans="1:8">
      <c r="A26" s="8">
        <v>20</v>
      </c>
      <c r="B26" s="4" t="s">
        <v>99</v>
      </c>
      <c r="C26" s="8">
        <v>2004</v>
      </c>
      <c r="D26" s="4" t="s">
        <v>94</v>
      </c>
      <c r="E26" s="8">
        <v>5</v>
      </c>
      <c r="F26" s="19">
        <v>26.34</v>
      </c>
    </row>
    <row r="27" spans="1:8">
      <c r="A27" s="8">
        <v>21</v>
      </c>
      <c r="B27" s="4" t="s">
        <v>65</v>
      </c>
      <c r="C27" s="8">
        <v>2004</v>
      </c>
      <c r="D27" s="4" t="s">
        <v>62</v>
      </c>
      <c r="E27" s="8">
        <v>5</v>
      </c>
      <c r="F27" s="19">
        <v>26.46</v>
      </c>
    </row>
    <row r="28" spans="1:8">
      <c r="A28" s="8">
        <v>22</v>
      </c>
      <c r="B28" s="4" t="s">
        <v>153</v>
      </c>
      <c r="C28" s="8">
        <v>2005</v>
      </c>
      <c r="D28" s="4" t="s">
        <v>68</v>
      </c>
      <c r="E28" s="8">
        <v>2</v>
      </c>
      <c r="F28" s="19">
        <v>30.42</v>
      </c>
    </row>
    <row r="29" spans="1:8">
      <c r="A29" s="8">
        <v>23</v>
      </c>
      <c r="B29" s="4" t="s">
        <v>66</v>
      </c>
      <c r="C29" s="8">
        <v>2004</v>
      </c>
      <c r="D29" s="4" t="s">
        <v>62</v>
      </c>
      <c r="E29" s="8">
        <v>3</v>
      </c>
      <c r="F29" s="19">
        <v>38.08</v>
      </c>
    </row>
    <row r="30" spans="1:8">
      <c r="A30" s="13"/>
      <c r="B30" s="13"/>
      <c r="C30" s="18"/>
      <c r="D30" s="13"/>
      <c r="E30" s="18"/>
      <c r="F30" s="13"/>
    </row>
    <row r="31" spans="1:8">
      <c r="A31" s="13"/>
      <c r="B31" s="13"/>
      <c r="C31" s="18"/>
      <c r="D31" s="13"/>
      <c r="E31" s="18"/>
      <c r="F31" s="13"/>
    </row>
    <row r="32" spans="1:8">
      <c r="A32" s="3" t="s">
        <v>3</v>
      </c>
      <c r="D32" s="3" t="s">
        <v>13</v>
      </c>
      <c r="E32" s="18"/>
      <c r="F32" s="13"/>
    </row>
    <row r="33" spans="1:6">
      <c r="A33" s="3" t="s">
        <v>20</v>
      </c>
      <c r="D33" s="3" t="s">
        <v>21</v>
      </c>
    </row>
    <row r="34" spans="1:6" ht="18.75">
      <c r="A34" s="43" t="s">
        <v>163</v>
      </c>
      <c r="B34" s="43"/>
      <c r="C34" s="43"/>
      <c r="D34" s="43"/>
      <c r="E34" s="43"/>
      <c r="F34" s="43"/>
    </row>
    <row r="35" spans="1:6" ht="18.75">
      <c r="A35" s="17"/>
      <c r="B35" s="17"/>
      <c r="C35" s="23"/>
      <c r="D35" s="17"/>
      <c r="E35" s="17"/>
      <c r="F35" s="17"/>
    </row>
    <row r="36" spans="1:6">
      <c r="A36" s="26" t="s">
        <v>159</v>
      </c>
      <c r="B36" s="26" t="s">
        <v>6</v>
      </c>
      <c r="C36" s="26" t="s">
        <v>7</v>
      </c>
      <c r="D36" s="26" t="s">
        <v>8</v>
      </c>
      <c r="E36" s="26" t="s">
        <v>140</v>
      </c>
      <c r="F36" s="26" t="s">
        <v>158</v>
      </c>
    </row>
    <row r="37" spans="1:6">
      <c r="A37" s="8">
        <v>1</v>
      </c>
      <c r="B37" s="4" t="s">
        <v>100</v>
      </c>
      <c r="C37" s="8">
        <v>2005</v>
      </c>
      <c r="D37" s="4" t="s">
        <v>94</v>
      </c>
      <c r="E37" s="8">
        <v>4</v>
      </c>
      <c r="F37" s="4">
        <v>16.29</v>
      </c>
    </row>
    <row r="38" spans="1:6">
      <c r="A38" s="8">
        <v>2</v>
      </c>
      <c r="B38" s="6" t="s">
        <v>125</v>
      </c>
      <c r="C38" s="29">
        <v>2004</v>
      </c>
      <c r="D38" s="5" t="s">
        <v>121</v>
      </c>
      <c r="E38" s="8">
        <v>3</v>
      </c>
      <c r="F38" s="4">
        <v>16.36</v>
      </c>
    </row>
    <row r="39" spans="1:6">
      <c r="A39" s="8">
        <v>3</v>
      </c>
      <c r="B39" s="6" t="s">
        <v>127</v>
      </c>
      <c r="C39" s="29">
        <v>2005</v>
      </c>
      <c r="D39" s="5" t="s">
        <v>121</v>
      </c>
      <c r="E39" s="8">
        <v>2</v>
      </c>
      <c r="F39" s="4">
        <v>16.52</v>
      </c>
    </row>
    <row r="40" spans="1:6">
      <c r="A40" s="8">
        <v>4</v>
      </c>
      <c r="B40" s="4" t="s">
        <v>24</v>
      </c>
      <c r="C40" s="8">
        <v>2004</v>
      </c>
      <c r="D40" s="4" t="s">
        <v>23</v>
      </c>
      <c r="E40" s="8">
        <v>1</v>
      </c>
      <c r="F40" s="4">
        <v>17.12</v>
      </c>
    </row>
    <row r="41" spans="1:6">
      <c r="A41" s="8">
        <v>5</v>
      </c>
      <c r="B41" s="4" t="s">
        <v>25</v>
      </c>
      <c r="C41" s="8">
        <v>2004</v>
      </c>
      <c r="D41" s="4" t="s">
        <v>10</v>
      </c>
      <c r="E41" s="8">
        <v>5</v>
      </c>
      <c r="F41" s="4">
        <v>17.75</v>
      </c>
    </row>
    <row r="42" spans="1:6">
      <c r="A42" s="8">
        <v>6</v>
      </c>
      <c r="B42" s="6" t="s">
        <v>126</v>
      </c>
      <c r="C42" s="29">
        <v>2004</v>
      </c>
      <c r="D42" s="5" t="s">
        <v>121</v>
      </c>
      <c r="E42" s="8">
        <v>6</v>
      </c>
      <c r="F42" s="4">
        <v>18.04</v>
      </c>
    </row>
  </sheetData>
  <sheetProtection selectLockedCells="1" selectUnlockedCells="1"/>
  <mergeCells count="1">
    <mergeCell ref="A34:F34"/>
  </mergeCells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J1" sqref="J1:M1048576"/>
    </sheetView>
  </sheetViews>
  <sheetFormatPr defaultRowHeight="15"/>
  <cols>
    <col min="1" max="1" width="4.7109375" customWidth="1"/>
    <col min="2" max="2" width="23.85546875" customWidth="1"/>
    <col min="3" max="3" width="11.7109375" style="12" customWidth="1"/>
    <col min="4" max="4" width="13.85546875" customWidth="1"/>
    <col min="5" max="5" width="9.140625" style="12"/>
    <col min="7" max="7" width="9.140625" style="12"/>
  </cols>
  <sheetData>
    <row r="1" spans="1:8">
      <c r="B1" s="1" t="s">
        <v>0</v>
      </c>
    </row>
    <row r="2" spans="1:8">
      <c r="A2" t="s">
        <v>1</v>
      </c>
      <c r="C2" s="12" t="s">
        <v>174</v>
      </c>
      <c r="D2" t="s">
        <v>2</v>
      </c>
    </row>
    <row r="4" spans="1:8">
      <c r="A4" s="3" t="s">
        <v>30</v>
      </c>
      <c r="D4" s="3" t="s">
        <v>13</v>
      </c>
    </row>
    <row r="5" spans="1:8">
      <c r="A5" s="3" t="s">
        <v>31</v>
      </c>
      <c r="D5" s="3" t="s">
        <v>32</v>
      </c>
    </row>
    <row r="6" spans="1:8">
      <c r="A6" s="26" t="s">
        <v>159</v>
      </c>
      <c r="B6" s="27" t="s">
        <v>6</v>
      </c>
      <c r="C6" s="26" t="s">
        <v>7</v>
      </c>
      <c r="D6" s="27" t="s">
        <v>8</v>
      </c>
      <c r="E6" s="26" t="s">
        <v>140</v>
      </c>
      <c r="F6" s="26" t="s">
        <v>158</v>
      </c>
      <c r="G6" s="33" t="s">
        <v>172</v>
      </c>
    </row>
    <row r="7" spans="1:8">
      <c r="A7" s="8">
        <v>1</v>
      </c>
      <c r="B7" s="6" t="s">
        <v>128</v>
      </c>
      <c r="C7" s="29">
        <v>2005</v>
      </c>
      <c r="D7" s="5" t="s">
        <v>121</v>
      </c>
      <c r="E7" s="8">
        <v>3</v>
      </c>
      <c r="F7" s="8">
        <v>21.08</v>
      </c>
      <c r="G7" s="12">
        <v>20</v>
      </c>
    </row>
    <row r="8" spans="1:8">
      <c r="A8" s="8">
        <v>2</v>
      </c>
      <c r="B8" s="6" t="s">
        <v>129</v>
      </c>
      <c r="C8" s="29">
        <v>2004</v>
      </c>
      <c r="D8" s="5" t="s">
        <v>121</v>
      </c>
      <c r="E8" s="8">
        <v>4</v>
      </c>
      <c r="F8" s="8">
        <v>21.19</v>
      </c>
      <c r="G8" s="12">
        <v>18</v>
      </c>
    </row>
    <row r="9" spans="1:8">
      <c r="A9" s="8">
        <v>3</v>
      </c>
      <c r="B9" s="4" t="s">
        <v>58</v>
      </c>
      <c r="C9" s="8">
        <v>2004</v>
      </c>
      <c r="D9" s="4" t="s">
        <v>57</v>
      </c>
      <c r="E9" s="8">
        <v>3</v>
      </c>
      <c r="F9" s="8">
        <v>23.18</v>
      </c>
      <c r="G9" s="12">
        <v>16</v>
      </c>
    </row>
    <row r="10" spans="1:8">
      <c r="A10" s="8">
        <v>4</v>
      </c>
      <c r="B10" s="6" t="s">
        <v>130</v>
      </c>
      <c r="C10" s="29">
        <v>2005</v>
      </c>
      <c r="D10" s="5" t="s">
        <v>121</v>
      </c>
      <c r="E10" s="8">
        <v>4</v>
      </c>
      <c r="F10" s="8">
        <v>23.75</v>
      </c>
      <c r="G10" s="12">
        <v>14</v>
      </c>
    </row>
    <row r="11" spans="1:8">
      <c r="A11" s="8">
        <v>5</v>
      </c>
      <c r="B11" s="4" t="s">
        <v>105</v>
      </c>
      <c r="C11" s="8">
        <v>2004</v>
      </c>
      <c r="D11" s="4" t="s">
        <v>94</v>
      </c>
      <c r="E11" s="8">
        <v>2</v>
      </c>
      <c r="F11" s="8">
        <v>27.29</v>
      </c>
      <c r="G11" s="34">
        <v>12</v>
      </c>
      <c r="H11" s="13"/>
    </row>
    <row r="12" spans="1:8">
      <c r="A12" s="8">
        <v>6</v>
      </c>
      <c r="B12" s="4" t="s">
        <v>107</v>
      </c>
      <c r="C12" s="8">
        <v>2004</v>
      </c>
      <c r="D12" s="4" t="s">
        <v>94</v>
      </c>
      <c r="E12" s="8">
        <v>2</v>
      </c>
      <c r="F12" s="8">
        <v>37.520000000000003</v>
      </c>
      <c r="G12" s="12">
        <v>10</v>
      </c>
    </row>
    <row r="13" spans="1:8">
      <c r="A13" s="8">
        <v>7</v>
      </c>
      <c r="B13" s="4" t="s">
        <v>106</v>
      </c>
      <c r="C13" s="8">
        <v>2004</v>
      </c>
      <c r="D13" s="4" t="s">
        <v>94</v>
      </c>
      <c r="E13" s="8">
        <v>5</v>
      </c>
      <c r="F13" s="8">
        <v>37.83</v>
      </c>
      <c r="G13" s="12">
        <v>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1" sqref="J1:P1048576"/>
    </sheetView>
  </sheetViews>
  <sheetFormatPr defaultRowHeight="15"/>
  <cols>
    <col min="1" max="1" width="4.5703125" customWidth="1"/>
    <col min="2" max="2" width="31.42578125" customWidth="1"/>
    <col min="3" max="3" width="11.28515625" customWidth="1"/>
    <col min="4" max="4" width="11.7109375" customWidth="1"/>
    <col min="5" max="5" width="9.140625" style="12"/>
    <col min="7" max="7" width="9.140625" style="12"/>
  </cols>
  <sheetData>
    <row r="1" spans="1:7">
      <c r="B1" s="1" t="s">
        <v>0</v>
      </c>
    </row>
    <row r="2" spans="1:7">
      <c r="A2" t="s">
        <v>1</v>
      </c>
      <c r="C2" s="2">
        <v>42165</v>
      </c>
      <c r="D2" t="s">
        <v>2</v>
      </c>
    </row>
    <row r="4" spans="1:7">
      <c r="A4" s="3" t="s">
        <v>3</v>
      </c>
      <c r="D4" s="3" t="s">
        <v>13</v>
      </c>
    </row>
    <row r="5" spans="1:7">
      <c r="A5" s="3" t="s">
        <v>33</v>
      </c>
      <c r="D5" s="3" t="s">
        <v>34</v>
      </c>
    </row>
    <row r="6" spans="1:7">
      <c r="A6" s="26" t="s">
        <v>159</v>
      </c>
      <c r="B6" s="27" t="s">
        <v>6</v>
      </c>
      <c r="C6" s="27" t="s">
        <v>7</v>
      </c>
      <c r="D6" s="27" t="s">
        <v>8</v>
      </c>
      <c r="E6" s="26" t="s">
        <v>140</v>
      </c>
      <c r="F6" s="26" t="s">
        <v>158</v>
      </c>
      <c r="G6" s="33" t="s">
        <v>172</v>
      </c>
    </row>
    <row r="7" spans="1:7">
      <c r="A7" s="35">
        <v>1</v>
      </c>
      <c r="B7" s="36" t="s">
        <v>39</v>
      </c>
      <c r="C7" s="36">
        <v>2004</v>
      </c>
      <c r="D7" s="36" t="s">
        <v>10</v>
      </c>
      <c r="E7" s="35">
        <v>1</v>
      </c>
      <c r="F7" s="35">
        <v>14.56</v>
      </c>
      <c r="G7" s="12">
        <v>20</v>
      </c>
    </row>
    <row r="8" spans="1:7">
      <c r="A8" s="8">
        <v>2</v>
      </c>
      <c r="B8" s="4" t="s">
        <v>35</v>
      </c>
      <c r="C8" s="4">
        <v>2005</v>
      </c>
      <c r="D8" s="4" t="s">
        <v>10</v>
      </c>
      <c r="E8" s="8">
        <v>2</v>
      </c>
      <c r="F8" s="8">
        <v>15.79</v>
      </c>
      <c r="G8" s="12">
        <v>18</v>
      </c>
    </row>
    <row r="9" spans="1:7">
      <c r="A9" s="8">
        <v>3</v>
      </c>
      <c r="B9" s="4" t="s">
        <v>103</v>
      </c>
      <c r="C9" s="4">
        <v>2004</v>
      </c>
      <c r="D9" s="4" t="s">
        <v>94</v>
      </c>
      <c r="E9" s="8">
        <v>2</v>
      </c>
      <c r="F9" s="8">
        <v>18.28</v>
      </c>
      <c r="G9" s="12">
        <v>16</v>
      </c>
    </row>
    <row r="10" spans="1:7">
      <c r="A10" s="8">
        <v>4</v>
      </c>
      <c r="B10" s="4" t="s">
        <v>37</v>
      </c>
      <c r="C10" s="4">
        <v>2005</v>
      </c>
      <c r="D10" s="4" t="s">
        <v>10</v>
      </c>
      <c r="E10" s="8">
        <v>5</v>
      </c>
      <c r="F10" s="8">
        <v>18.38</v>
      </c>
      <c r="G10" s="12">
        <v>14</v>
      </c>
    </row>
    <row r="11" spans="1:7">
      <c r="A11" s="8">
        <v>5</v>
      </c>
      <c r="B11" s="4" t="s">
        <v>36</v>
      </c>
      <c r="C11" s="4">
        <v>2005</v>
      </c>
      <c r="D11" s="4" t="s">
        <v>10</v>
      </c>
      <c r="E11" s="8">
        <v>2</v>
      </c>
      <c r="F11" s="8">
        <v>20.63</v>
      </c>
      <c r="G11" s="12">
        <v>12</v>
      </c>
    </row>
    <row r="12" spans="1:7">
      <c r="A12" s="8">
        <v>6</v>
      </c>
      <c r="B12" s="4" t="s">
        <v>149</v>
      </c>
      <c r="C12" s="4">
        <v>2004</v>
      </c>
      <c r="D12" s="4" t="s">
        <v>142</v>
      </c>
      <c r="E12" s="8">
        <v>3</v>
      </c>
      <c r="F12" s="8">
        <v>20.82</v>
      </c>
      <c r="G12" s="12">
        <v>10</v>
      </c>
    </row>
    <row r="13" spans="1:7">
      <c r="A13" s="8">
        <v>7</v>
      </c>
      <c r="B13" s="6" t="s">
        <v>131</v>
      </c>
      <c r="C13" s="6">
        <v>2005</v>
      </c>
      <c r="D13" s="5" t="s">
        <v>121</v>
      </c>
      <c r="E13" s="8">
        <v>4</v>
      </c>
      <c r="F13" s="8">
        <v>21.27</v>
      </c>
      <c r="G13" s="12">
        <v>9</v>
      </c>
    </row>
    <row r="14" spans="1:7">
      <c r="A14" s="8">
        <v>8</v>
      </c>
      <c r="B14" s="4" t="s">
        <v>101</v>
      </c>
      <c r="C14" s="4">
        <v>2004</v>
      </c>
      <c r="D14" s="4" t="s">
        <v>94</v>
      </c>
      <c r="E14" s="8">
        <v>3</v>
      </c>
      <c r="F14" s="8">
        <v>22.13</v>
      </c>
      <c r="G14" s="12">
        <v>8</v>
      </c>
    </row>
    <row r="15" spans="1:7">
      <c r="A15" s="8">
        <v>9</v>
      </c>
      <c r="B15" s="4" t="s">
        <v>104</v>
      </c>
      <c r="C15" s="4">
        <v>2005</v>
      </c>
      <c r="D15" s="4" t="s">
        <v>94</v>
      </c>
      <c r="E15" s="8">
        <v>3</v>
      </c>
      <c r="F15" s="8">
        <v>24.46</v>
      </c>
      <c r="G15" s="12">
        <v>7</v>
      </c>
    </row>
    <row r="16" spans="1:7">
      <c r="A16" s="8">
        <v>10</v>
      </c>
      <c r="B16" s="4" t="s">
        <v>89</v>
      </c>
      <c r="C16" s="4">
        <v>2005</v>
      </c>
      <c r="D16" s="4" t="s">
        <v>68</v>
      </c>
      <c r="E16" s="8">
        <v>1</v>
      </c>
      <c r="F16" s="8">
        <v>24.93</v>
      </c>
      <c r="G16" s="12">
        <v>6</v>
      </c>
    </row>
    <row r="17" spans="1:7">
      <c r="A17" s="8">
        <v>11</v>
      </c>
      <c r="B17" s="4" t="s">
        <v>164</v>
      </c>
      <c r="C17" s="4">
        <v>2005</v>
      </c>
      <c r="D17" s="4" t="s">
        <v>68</v>
      </c>
      <c r="E17" s="8">
        <v>5</v>
      </c>
      <c r="F17" s="8">
        <v>25.98</v>
      </c>
      <c r="G17" s="12">
        <v>5</v>
      </c>
    </row>
    <row r="18" spans="1:7">
      <c r="A18" s="8">
        <v>12</v>
      </c>
      <c r="B18" s="4" t="s">
        <v>102</v>
      </c>
      <c r="C18" s="4">
        <v>2004</v>
      </c>
      <c r="D18" s="4" t="s">
        <v>94</v>
      </c>
      <c r="E18" s="8">
        <v>5</v>
      </c>
      <c r="F18" s="8">
        <v>26.39</v>
      </c>
      <c r="G18" s="12">
        <v>4</v>
      </c>
    </row>
    <row r="19" spans="1:7">
      <c r="A19" s="8">
        <v>13</v>
      </c>
      <c r="B19" s="4" t="s">
        <v>64</v>
      </c>
      <c r="C19" s="4">
        <v>2005</v>
      </c>
      <c r="D19" s="4" t="s">
        <v>62</v>
      </c>
      <c r="E19" s="8">
        <v>5</v>
      </c>
      <c r="F19" s="8">
        <v>27.46</v>
      </c>
      <c r="G19" s="12">
        <v>3</v>
      </c>
    </row>
    <row r="20" spans="1:7">
      <c r="A20" s="8">
        <v>14</v>
      </c>
      <c r="B20" s="4" t="s">
        <v>156</v>
      </c>
      <c r="C20" s="4">
        <v>2004</v>
      </c>
      <c r="D20" s="4" t="s">
        <v>62</v>
      </c>
      <c r="E20" s="8">
        <v>4</v>
      </c>
      <c r="F20" s="8">
        <v>31.74</v>
      </c>
      <c r="G20" s="12">
        <v>2</v>
      </c>
    </row>
    <row r="21" spans="1:7">
      <c r="A21" s="8">
        <v>15</v>
      </c>
      <c r="B21" s="4" t="s">
        <v>38</v>
      </c>
      <c r="C21" s="4">
        <v>2005</v>
      </c>
      <c r="D21" s="4" t="s">
        <v>10</v>
      </c>
      <c r="E21" s="8">
        <v>2</v>
      </c>
      <c r="F21" s="8" t="s">
        <v>165</v>
      </c>
      <c r="G21" s="12">
        <v>1</v>
      </c>
    </row>
    <row r="22" spans="1:7">
      <c r="A22" s="13"/>
      <c r="F22" s="1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9" workbookViewId="0">
      <selection activeCell="H30" sqref="H30:I30"/>
    </sheetView>
  </sheetViews>
  <sheetFormatPr defaultRowHeight="15"/>
  <cols>
    <col min="1" max="1" width="4.85546875" customWidth="1"/>
    <col min="2" max="2" width="24.5703125" customWidth="1"/>
    <col min="3" max="3" width="11.7109375" style="12" customWidth="1"/>
    <col min="4" max="4" width="11.85546875" customWidth="1"/>
    <col min="5" max="5" width="7" style="12" customWidth="1"/>
    <col min="6" max="6" width="8" customWidth="1"/>
    <col min="7" max="7" width="9.5703125" style="12" customWidth="1"/>
    <col min="8" max="8" width="9.140625" style="12"/>
  </cols>
  <sheetData>
    <row r="1" spans="1:8">
      <c r="B1" s="1" t="s">
        <v>0</v>
      </c>
    </row>
    <row r="2" spans="1:8">
      <c r="A2" t="s">
        <v>1</v>
      </c>
      <c r="C2" s="31">
        <v>42165</v>
      </c>
      <c r="D2" t="s">
        <v>2</v>
      </c>
    </row>
    <row r="4" spans="1:8">
      <c r="A4" s="3" t="s">
        <v>3</v>
      </c>
      <c r="D4" s="3" t="s">
        <v>13</v>
      </c>
    </row>
    <row r="5" spans="1:8">
      <c r="A5" s="3" t="s">
        <v>40</v>
      </c>
      <c r="D5" s="3" t="s">
        <v>41</v>
      </c>
    </row>
    <row r="6" spans="1:8">
      <c r="A6" s="26" t="s">
        <v>159</v>
      </c>
      <c r="B6" s="27" t="s">
        <v>6</v>
      </c>
      <c r="C6" s="26" t="s">
        <v>7</v>
      </c>
      <c r="D6" s="26" t="s">
        <v>8</v>
      </c>
      <c r="E6" s="33" t="s">
        <v>140</v>
      </c>
      <c r="F6" s="26" t="s">
        <v>158</v>
      </c>
      <c r="G6" s="33" t="s">
        <v>173</v>
      </c>
      <c r="H6" s="33" t="s">
        <v>172</v>
      </c>
    </row>
    <row r="7" spans="1:8">
      <c r="A7" s="9">
        <v>1</v>
      </c>
      <c r="B7" s="20" t="s">
        <v>144</v>
      </c>
      <c r="C7" s="9">
        <v>2003</v>
      </c>
      <c r="D7" s="20" t="s">
        <v>142</v>
      </c>
      <c r="E7" s="8">
        <v>1</v>
      </c>
      <c r="F7" s="16">
        <v>14.14</v>
      </c>
      <c r="G7" s="9">
        <v>14.34</v>
      </c>
      <c r="H7" s="12">
        <v>20</v>
      </c>
    </row>
    <row r="8" spans="1:8">
      <c r="A8" s="9">
        <v>2</v>
      </c>
      <c r="B8" s="20" t="s">
        <v>45</v>
      </c>
      <c r="C8" s="9">
        <v>2003</v>
      </c>
      <c r="D8" s="20" t="s">
        <v>23</v>
      </c>
      <c r="E8" s="8">
        <v>1</v>
      </c>
      <c r="F8" s="16">
        <v>15.25</v>
      </c>
      <c r="G8" s="9">
        <v>15.59</v>
      </c>
      <c r="H8" s="12">
        <v>18</v>
      </c>
    </row>
    <row r="9" spans="1:8">
      <c r="A9" s="9">
        <v>3</v>
      </c>
      <c r="B9" s="20" t="s">
        <v>44</v>
      </c>
      <c r="C9" s="9">
        <v>2002</v>
      </c>
      <c r="D9" s="20" t="s">
        <v>23</v>
      </c>
      <c r="E9" s="8">
        <v>1</v>
      </c>
      <c r="F9" s="16">
        <v>16.93</v>
      </c>
      <c r="G9" s="9">
        <v>17.809999999999999</v>
      </c>
      <c r="H9" s="12">
        <v>16</v>
      </c>
    </row>
    <row r="10" spans="1:8">
      <c r="A10" s="9">
        <v>4</v>
      </c>
      <c r="B10" s="21" t="s">
        <v>110</v>
      </c>
      <c r="C10" s="38">
        <v>2002</v>
      </c>
      <c r="D10" s="21" t="s">
        <v>94</v>
      </c>
      <c r="E10" s="8">
        <v>3</v>
      </c>
      <c r="F10" s="16">
        <v>18.88</v>
      </c>
      <c r="G10" s="9">
        <v>18.88</v>
      </c>
      <c r="H10" s="12">
        <v>14</v>
      </c>
    </row>
    <row r="11" spans="1:8">
      <c r="A11" s="9">
        <v>5</v>
      </c>
      <c r="B11" s="20" t="s">
        <v>42</v>
      </c>
      <c r="C11" s="9">
        <v>2002</v>
      </c>
      <c r="D11" s="20" t="s">
        <v>23</v>
      </c>
      <c r="E11" s="8">
        <v>2</v>
      </c>
      <c r="F11" s="16">
        <v>18.57</v>
      </c>
      <c r="G11" s="37">
        <v>19</v>
      </c>
      <c r="H11" s="12">
        <v>12</v>
      </c>
    </row>
    <row r="12" spans="1:8">
      <c r="A12" s="9">
        <v>6</v>
      </c>
      <c r="B12" s="21" t="s">
        <v>108</v>
      </c>
      <c r="C12" s="38">
        <v>2002</v>
      </c>
      <c r="D12" s="21" t="s">
        <v>94</v>
      </c>
      <c r="E12" s="8">
        <v>4</v>
      </c>
      <c r="F12" s="16">
        <v>18.899999999999999</v>
      </c>
      <c r="G12" s="9">
        <v>19.22</v>
      </c>
      <c r="H12" s="12">
        <v>10</v>
      </c>
    </row>
    <row r="13" spans="1:8">
      <c r="A13" s="8">
        <v>7</v>
      </c>
      <c r="B13" s="4" t="s">
        <v>152</v>
      </c>
      <c r="C13" s="8">
        <v>2003</v>
      </c>
      <c r="D13" s="4" t="s">
        <v>23</v>
      </c>
      <c r="E13" s="8">
        <v>4</v>
      </c>
      <c r="F13" s="16">
        <v>20.329999999999998</v>
      </c>
      <c r="H13" s="12">
        <v>9</v>
      </c>
    </row>
    <row r="14" spans="1:8">
      <c r="A14" s="8">
        <v>8</v>
      </c>
      <c r="B14" s="5" t="s">
        <v>109</v>
      </c>
      <c r="C14" s="28">
        <v>2002</v>
      </c>
      <c r="D14" s="5" t="s">
        <v>94</v>
      </c>
      <c r="E14" s="8">
        <v>5</v>
      </c>
      <c r="F14" s="16">
        <v>20.68</v>
      </c>
      <c r="H14" s="12">
        <v>8</v>
      </c>
    </row>
    <row r="15" spans="1:8">
      <c r="A15" s="8">
        <v>9</v>
      </c>
      <c r="B15" s="4" t="s">
        <v>80</v>
      </c>
      <c r="C15" s="8">
        <v>2003</v>
      </c>
      <c r="D15" s="4" t="s">
        <v>68</v>
      </c>
      <c r="E15" s="8">
        <v>3</v>
      </c>
      <c r="F15" s="16">
        <v>21.25</v>
      </c>
      <c r="H15" s="12">
        <v>7</v>
      </c>
    </row>
    <row r="16" spans="1:8">
      <c r="A16" s="8">
        <v>10</v>
      </c>
      <c r="B16" s="4" t="s">
        <v>63</v>
      </c>
      <c r="C16" s="8">
        <v>2002</v>
      </c>
      <c r="D16" s="4" t="s">
        <v>62</v>
      </c>
      <c r="E16" s="8">
        <v>2</v>
      </c>
      <c r="F16" s="16">
        <v>22.18</v>
      </c>
      <c r="H16" s="12">
        <v>6</v>
      </c>
    </row>
    <row r="17" spans="1:8">
      <c r="A17" s="8">
        <v>11</v>
      </c>
      <c r="B17" s="4" t="s">
        <v>146</v>
      </c>
      <c r="C17" s="8">
        <v>2003</v>
      </c>
      <c r="D17" s="4" t="s">
        <v>142</v>
      </c>
      <c r="E17" s="8">
        <v>2</v>
      </c>
      <c r="F17" s="16">
        <v>22.34</v>
      </c>
      <c r="H17" s="12">
        <v>5</v>
      </c>
    </row>
    <row r="18" spans="1:8">
      <c r="A18" s="8">
        <v>12</v>
      </c>
      <c r="B18" s="6" t="s">
        <v>132</v>
      </c>
      <c r="C18" s="29">
        <v>2002</v>
      </c>
      <c r="D18" s="4" t="s">
        <v>121</v>
      </c>
      <c r="E18" s="8">
        <v>4</v>
      </c>
      <c r="F18" s="16">
        <v>23</v>
      </c>
      <c r="H18" s="12">
        <v>4</v>
      </c>
    </row>
    <row r="19" spans="1:8">
      <c r="A19" s="8">
        <v>13</v>
      </c>
      <c r="B19" s="6" t="s">
        <v>133</v>
      </c>
      <c r="C19" s="29">
        <v>2002</v>
      </c>
      <c r="D19" s="4" t="s">
        <v>121</v>
      </c>
      <c r="E19" s="8">
        <v>3</v>
      </c>
      <c r="F19" s="16">
        <v>24.14</v>
      </c>
      <c r="H19" s="12">
        <v>3</v>
      </c>
    </row>
    <row r="20" spans="1:8">
      <c r="A20" s="8">
        <v>14</v>
      </c>
      <c r="B20" s="4" t="s">
        <v>145</v>
      </c>
      <c r="C20" s="8">
        <v>2003</v>
      </c>
      <c r="D20" s="4" t="s">
        <v>142</v>
      </c>
      <c r="E20" s="8">
        <v>6</v>
      </c>
      <c r="F20" s="16">
        <v>27.93</v>
      </c>
      <c r="H20" s="12">
        <v>2</v>
      </c>
    </row>
    <row r="21" spans="1:8">
      <c r="A21" s="8">
        <v>15</v>
      </c>
      <c r="B21" s="4" t="s">
        <v>60</v>
      </c>
      <c r="C21" s="8">
        <v>2003</v>
      </c>
      <c r="D21" s="4" t="s">
        <v>57</v>
      </c>
      <c r="E21" s="8">
        <v>5</v>
      </c>
      <c r="F21" s="16">
        <v>29.07</v>
      </c>
      <c r="H21" s="12">
        <v>1</v>
      </c>
    </row>
    <row r="22" spans="1:8">
      <c r="A22" s="8">
        <v>16</v>
      </c>
      <c r="B22" s="4" t="s">
        <v>157</v>
      </c>
      <c r="C22" s="8">
        <v>2003</v>
      </c>
      <c r="D22" s="4" t="s">
        <v>57</v>
      </c>
      <c r="E22" s="8">
        <v>3</v>
      </c>
      <c r="F22" s="16">
        <v>30.49</v>
      </c>
    </row>
    <row r="23" spans="1:8">
      <c r="A23" s="8">
        <v>17</v>
      </c>
      <c r="B23" s="4" t="s">
        <v>43</v>
      </c>
      <c r="C23" s="8">
        <v>2002</v>
      </c>
      <c r="D23" s="4" t="s">
        <v>23</v>
      </c>
      <c r="E23" s="8">
        <v>4</v>
      </c>
      <c r="F23" s="16">
        <v>31.01</v>
      </c>
    </row>
    <row r="24" spans="1:8">
      <c r="A24" s="8">
        <v>18</v>
      </c>
      <c r="B24" s="5" t="s">
        <v>82</v>
      </c>
      <c r="C24" s="28">
        <v>2003</v>
      </c>
      <c r="D24" s="4" t="s">
        <v>68</v>
      </c>
      <c r="E24" s="8">
        <v>5</v>
      </c>
      <c r="F24" s="16">
        <v>42.6</v>
      </c>
    </row>
    <row r="27" spans="1:8">
      <c r="A27" s="3" t="s">
        <v>3</v>
      </c>
      <c r="D27" s="3" t="s">
        <v>13</v>
      </c>
    </row>
    <row r="28" spans="1:8">
      <c r="A28" s="3" t="s">
        <v>40</v>
      </c>
      <c r="D28" s="3" t="s">
        <v>41</v>
      </c>
    </row>
    <row r="30" spans="1:8" ht="18.75">
      <c r="A30" s="43" t="s">
        <v>163</v>
      </c>
      <c r="B30" s="43"/>
      <c r="C30" s="43"/>
      <c r="D30" s="43"/>
      <c r="E30" s="43"/>
      <c r="F30" s="43"/>
    </row>
    <row r="31" spans="1:8" ht="18.75">
      <c r="A31" s="17"/>
      <c r="B31" s="17"/>
      <c r="C31" s="23"/>
      <c r="D31" s="17"/>
      <c r="E31" s="17"/>
      <c r="F31" s="17"/>
    </row>
    <row r="32" spans="1:8">
      <c r="A32" s="26" t="s">
        <v>159</v>
      </c>
      <c r="B32" s="27" t="s">
        <v>6</v>
      </c>
      <c r="C32" s="26" t="s">
        <v>7</v>
      </c>
      <c r="D32" s="27" t="s">
        <v>8</v>
      </c>
      <c r="E32" s="33" t="s">
        <v>140</v>
      </c>
      <c r="F32" s="26" t="s">
        <v>158</v>
      </c>
    </row>
    <row r="33" spans="1:6">
      <c r="A33" s="4">
        <v>1</v>
      </c>
      <c r="B33" s="4" t="s">
        <v>144</v>
      </c>
      <c r="C33" s="8">
        <v>2003</v>
      </c>
      <c r="D33" s="4" t="s">
        <v>142</v>
      </c>
      <c r="E33" s="8">
        <v>3</v>
      </c>
      <c r="F33" s="19">
        <v>14.34</v>
      </c>
    </row>
    <row r="34" spans="1:6">
      <c r="A34" s="4">
        <v>2</v>
      </c>
      <c r="B34" s="4" t="s">
        <v>45</v>
      </c>
      <c r="C34" s="8">
        <v>2003</v>
      </c>
      <c r="D34" s="4" t="s">
        <v>23</v>
      </c>
      <c r="E34" s="8">
        <v>4</v>
      </c>
      <c r="F34" s="19">
        <v>15.59</v>
      </c>
    </row>
    <row r="35" spans="1:6">
      <c r="A35" s="4">
        <v>3</v>
      </c>
      <c r="B35" s="4" t="s">
        <v>44</v>
      </c>
      <c r="C35" s="8">
        <v>2002</v>
      </c>
      <c r="D35" s="4" t="s">
        <v>23</v>
      </c>
      <c r="E35" s="8">
        <v>2</v>
      </c>
      <c r="F35" s="19">
        <v>17.809999999999999</v>
      </c>
    </row>
    <row r="36" spans="1:6">
      <c r="A36" s="4">
        <v>4</v>
      </c>
      <c r="B36" s="5" t="s">
        <v>110</v>
      </c>
      <c r="C36" s="28">
        <v>2002</v>
      </c>
      <c r="D36" s="5" t="s">
        <v>94</v>
      </c>
      <c r="E36" s="8">
        <v>1</v>
      </c>
      <c r="F36" s="19">
        <v>18.88</v>
      </c>
    </row>
    <row r="37" spans="1:6">
      <c r="A37" s="4">
        <v>5</v>
      </c>
      <c r="B37" s="4" t="s">
        <v>42</v>
      </c>
      <c r="C37" s="8">
        <v>2002</v>
      </c>
      <c r="D37" s="4" t="s">
        <v>23</v>
      </c>
      <c r="E37" s="8">
        <v>5</v>
      </c>
      <c r="F37" s="19">
        <v>19</v>
      </c>
    </row>
    <row r="38" spans="1:6">
      <c r="A38" s="4">
        <v>6</v>
      </c>
      <c r="B38" s="5" t="s">
        <v>108</v>
      </c>
      <c r="C38" s="28">
        <v>2002</v>
      </c>
      <c r="D38" s="5" t="s">
        <v>94</v>
      </c>
      <c r="E38" s="8">
        <v>6</v>
      </c>
      <c r="F38" s="19">
        <v>19.22</v>
      </c>
    </row>
  </sheetData>
  <sheetProtection selectLockedCells="1" selectUnlockedCells="1"/>
  <mergeCells count="1">
    <mergeCell ref="A30:F30"/>
  </mergeCells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opLeftCell="B1" workbookViewId="0">
      <selection activeCell="K1" sqref="K1:O1048576"/>
    </sheetView>
  </sheetViews>
  <sheetFormatPr defaultRowHeight="15"/>
  <cols>
    <col min="2" max="2" width="4.42578125" customWidth="1"/>
    <col min="3" max="3" width="22.7109375" customWidth="1"/>
    <col min="4" max="4" width="13.28515625" style="12" customWidth="1"/>
    <col min="5" max="5" width="11.7109375" customWidth="1"/>
    <col min="6" max="6" width="9.140625" style="12"/>
    <col min="8" max="8" width="9.140625" style="12"/>
  </cols>
  <sheetData>
    <row r="1" spans="2:8">
      <c r="C1" s="1" t="s">
        <v>0</v>
      </c>
    </row>
    <row r="2" spans="2:8">
      <c r="B2" t="s">
        <v>1</v>
      </c>
      <c r="D2" s="31">
        <v>42165</v>
      </c>
      <c r="E2" t="s">
        <v>2</v>
      </c>
    </row>
    <row r="4" spans="2:8">
      <c r="B4" s="3" t="s">
        <v>30</v>
      </c>
      <c r="E4" s="3" t="s">
        <v>13</v>
      </c>
    </row>
    <row r="5" spans="2:8">
      <c r="B5" s="3" t="s">
        <v>40</v>
      </c>
      <c r="E5" s="3" t="s">
        <v>41</v>
      </c>
    </row>
    <row r="6" spans="2:8">
      <c r="B6" s="26" t="s">
        <v>159</v>
      </c>
      <c r="C6" s="27" t="s">
        <v>6</v>
      </c>
      <c r="D6" s="26" t="s">
        <v>7</v>
      </c>
      <c r="E6" s="27" t="s">
        <v>8</v>
      </c>
      <c r="F6" s="26" t="s">
        <v>140</v>
      </c>
      <c r="G6" s="26" t="s">
        <v>158</v>
      </c>
      <c r="H6" s="33" t="s">
        <v>172</v>
      </c>
    </row>
    <row r="7" spans="2:8">
      <c r="B7" s="4">
        <v>1</v>
      </c>
      <c r="C7" s="4" t="s">
        <v>46</v>
      </c>
      <c r="D7" s="8">
        <v>2002</v>
      </c>
      <c r="E7" s="4" t="s">
        <v>23</v>
      </c>
      <c r="F7" s="8">
        <v>2</v>
      </c>
      <c r="G7" s="8">
        <v>20.82</v>
      </c>
      <c r="H7" s="12">
        <v>20</v>
      </c>
    </row>
    <row r="8" spans="2:8">
      <c r="B8" s="4">
        <v>2</v>
      </c>
      <c r="C8" s="4" t="s">
        <v>111</v>
      </c>
      <c r="D8" s="8">
        <v>2003</v>
      </c>
      <c r="E8" s="4" t="s">
        <v>94</v>
      </c>
      <c r="F8" s="8">
        <v>4</v>
      </c>
      <c r="G8" s="8">
        <v>20.86</v>
      </c>
      <c r="H8" s="12">
        <v>18</v>
      </c>
    </row>
    <row r="9" spans="2:8">
      <c r="B9" s="4">
        <v>3</v>
      </c>
      <c r="C9" s="4" t="s">
        <v>147</v>
      </c>
      <c r="D9" s="8">
        <v>2002</v>
      </c>
      <c r="E9" s="4" t="s">
        <v>142</v>
      </c>
      <c r="F9" s="8">
        <v>6</v>
      </c>
      <c r="G9" s="8">
        <v>21.25</v>
      </c>
      <c r="H9" s="12">
        <v>16</v>
      </c>
    </row>
    <row r="10" spans="2:8">
      <c r="B10" s="4">
        <v>4</v>
      </c>
      <c r="C10" s="5" t="s">
        <v>83</v>
      </c>
      <c r="D10" s="28">
        <v>2003</v>
      </c>
      <c r="E10" s="4" t="s">
        <v>68</v>
      </c>
      <c r="F10" s="8">
        <v>3</v>
      </c>
      <c r="G10" s="8">
        <v>25.22</v>
      </c>
      <c r="H10" s="12">
        <v>14</v>
      </c>
    </row>
    <row r="11" spans="2:8">
      <c r="B11" s="4">
        <v>5</v>
      </c>
      <c r="C11" s="4" t="s">
        <v>81</v>
      </c>
      <c r="D11" s="8">
        <v>2003</v>
      </c>
      <c r="E11" s="4" t="s">
        <v>68</v>
      </c>
      <c r="F11" s="8">
        <v>1</v>
      </c>
      <c r="G11" s="8">
        <v>36.049999999999997</v>
      </c>
      <c r="H11" s="12">
        <v>12</v>
      </c>
    </row>
    <row r="12" spans="2:8">
      <c r="B12" s="4"/>
      <c r="C12" s="4" t="s">
        <v>47</v>
      </c>
      <c r="D12" s="8">
        <v>2002</v>
      </c>
      <c r="E12" s="4" t="s">
        <v>23</v>
      </c>
      <c r="F12" s="8">
        <v>5</v>
      </c>
      <c r="G12" s="8" t="s">
        <v>165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B1" workbookViewId="0">
      <selection activeCell="L18" sqref="L18"/>
    </sheetView>
  </sheetViews>
  <sheetFormatPr defaultRowHeight="15"/>
  <cols>
    <col min="1" max="1" width="4.42578125" customWidth="1"/>
    <col min="2" max="2" width="25.28515625" customWidth="1"/>
    <col min="3" max="3" width="11.28515625" style="12" customWidth="1"/>
    <col min="4" max="4" width="14.28515625" customWidth="1"/>
    <col min="5" max="5" width="9.140625" style="12"/>
    <col min="7" max="7" width="9.85546875" style="12" customWidth="1"/>
    <col min="8" max="8" width="9.140625" style="12"/>
  </cols>
  <sheetData>
    <row r="1" spans="1:8">
      <c r="B1" s="1" t="s">
        <v>0</v>
      </c>
    </row>
    <row r="2" spans="1:8">
      <c r="A2" t="s">
        <v>1</v>
      </c>
      <c r="C2" s="31">
        <v>42165</v>
      </c>
      <c r="D2" t="s">
        <v>2</v>
      </c>
    </row>
    <row r="4" spans="1:8">
      <c r="A4" s="3" t="s">
        <v>3</v>
      </c>
      <c r="D4" s="3" t="s">
        <v>13</v>
      </c>
    </row>
    <row r="5" spans="1:8">
      <c r="A5" s="3" t="s">
        <v>48</v>
      </c>
      <c r="D5" s="3" t="s">
        <v>41</v>
      </c>
    </row>
    <row r="6" spans="1:8">
      <c r="A6" s="26" t="s">
        <v>159</v>
      </c>
      <c r="B6" s="27" t="s">
        <v>6</v>
      </c>
      <c r="C6" s="26" t="s">
        <v>7</v>
      </c>
      <c r="D6" s="27" t="s">
        <v>8</v>
      </c>
      <c r="E6" s="26" t="s">
        <v>140</v>
      </c>
      <c r="F6" s="26" t="s">
        <v>158</v>
      </c>
      <c r="G6" s="26" t="s">
        <v>173</v>
      </c>
      <c r="H6" s="26" t="s">
        <v>172</v>
      </c>
    </row>
    <row r="7" spans="1:8">
      <c r="A7" s="40">
        <v>1</v>
      </c>
      <c r="B7" s="41" t="s">
        <v>134</v>
      </c>
      <c r="C7" s="40">
        <v>2002</v>
      </c>
      <c r="D7" s="42" t="s">
        <v>121</v>
      </c>
      <c r="E7" s="35">
        <v>3</v>
      </c>
      <c r="F7" s="39">
        <v>14.52</v>
      </c>
      <c r="G7" s="9">
        <v>14.56</v>
      </c>
      <c r="H7" s="12">
        <v>20</v>
      </c>
    </row>
    <row r="8" spans="1:8">
      <c r="A8" s="9">
        <v>2</v>
      </c>
      <c r="B8" s="20" t="s">
        <v>151</v>
      </c>
      <c r="C8" s="9">
        <v>2002</v>
      </c>
      <c r="D8" s="20" t="s">
        <v>142</v>
      </c>
      <c r="E8" s="8">
        <v>1</v>
      </c>
      <c r="F8" s="16">
        <v>14.71</v>
      </c>
      <c r="G8" s="9">
        <v>15.11</v>
      </c>
      <c r="H8" s="12">
        <v>18</v>
      </c>
    </row>
    <row r="9" spans="1:8">
      <c r="A9" s="9">
        <v>3</v>
      </c>
      <c r="B9" s="21" t="s">
        <v>90</v>
      </c>
      <c r="C9" s="38">
        <v>2003</v>
      </c>
      <c r="D9" s="21" t="s">
        <v>68</v>
      </c>
      <c r="E9" s="8">
        <v>5</v>
      </c>
      <c r="F9" s="16">
        <v>15.1</v>
      </c>
      <c r="G9" s="9">
        <v>15.12</v>
      </c>
      <c r="H9" s="12">
        <v>16</v>
      </c>
    </row>
    <row r="10" spans="1:8">
      <c r="A10" s="9">
        <v>4</v>
      </c>
      <c r="B10" s="21" t="s">
        <v>91</v>
      </c>
      <c r="C10" s="38">
        <v>2003</v>
      </c>
      <c r="D10" s="21" t="s">
        <v>68</v>
      </c>
      <c r="E10" s="8">
        <v>4</v>
      </c>
      <c r="F10" s="16">
        <v>16.22</v>
      </c>
      <c r="G10" s="9">
        <v>15.55</v>
      </c>
      <c r="H10" s="12">
        <v>14</v>
      </c>
    </row>
    <row r="11" spans="1:8">
      <c r="A11" s="9">
        <v>5</v>
      </c>
      <c r="B11" s="20" t="s">
        <v>139</v>
      </c>
      <c r="C11" s="9">
        <v>2003</v>
      </c>
      <c r="D11" s="20" t="s">
        <v>138</v>
      </c>
      <c r="E11" s="8">
        <v>3</v>
      </c>
      <c r="F11" s="16">
        <v>15.82</v>
      </c>
      <c r="G11" s="9">
        <v>16.059999999999999</v>
      </c>
      <c r="H11" s="12">
        <v>12</v>
      </c>
    </row>
    <row r="12" spans="1:8">
      <c r="A12" s="9">
        <v>6</v>
      </c>
      <c r="B12" s="20" t="s">
        <v>49</v>
      </c>
      <c r="C12" s="9">
        <v>2003</v>
      </c>
      <c r="D12" s="20" t="s">
        <v>23</v>
      </c>
      <c r="E12" s="8">
        <v>2</v>
      </c>
      <c r="F12" s="16">
        <v>16.41</v>
      </c>
      <c r="G12" s="9">
        <v>16.36</v>
      </c>
      <c r="H12" s="12">
        <v>10</v>
      </c>
    </row>
    <row r="13" spans="1:8">
      <c r="A13" s="8">
        <v>7</v>
      </c>
      <c r="B13" s="4" t="s">
        <v>59</v>
      </c>
      <c r="C13" s="8">
        <v>2002</v>
      </c>
      <c r="D13" s="4" t="s">
        <v>57</v>
      </c>
      <c r="E13" s="8">
        <v>2</v>
      </c>
      <c r="F13" s="16">
        <v>16.510000000000002</v>
      </c>
      <c r="H13" s="12">
        <v>9</v>
      </c>
    </row>
    <row r="14" spans="1:8">
      <c r="A14" s="8">
        <v>8</v>
      </c>
      <c r="B14" s="4" t="s">
        <v>136</v>
      </c>
      <c r="C14" s="29">
        <v>2002</v>
      </c>
      <c r="D14" s="5" t="s">
        <v>121</v>
      </c>
      <c r="E14" s="8">
        <v>2</v>
      </c>
      <c r="F14" s="16">
        <v>17.600000000000001</v>
      </c>
      <c r="H14" s="12">
        <v>8</v>
      </c>
    </row>
    <row r="15" spans="1:8">
      <c r="A15" s="8">
        <v>9</v>
      </c>
      <c r="B15" s="5" t="s">
        <v>92</v>
      </c>
      <c r="C15" s="28">
        <v>2003</v>
      </c>
      <c r="D15" s="5" t="s">
        <v>68</v>
      </c>
      <c r="E15" s="8">
        <v>2</v>
      </c>
      <c r="F15" s="16">
        <v>18.23</v>
      </c>
      <c r="H15" s="12">
        <v>7</v>
      </c>
    </row>
    <row r="16" spans="1:8">
      <c r="A16" s="8">
        <v>10</v>
      </c>
      <c r="B16" s="5" t="s">
        <v>113</v>
      </c>
      <c r="C16" s="28">
        <v>2002</v>
      </c>
      <c r="D16" s="5" t="s">
        <v>94</v>
      </c>
      <c r="E16" s="8">
        <v>4</v>
      </c>
      <c r="F16" s="16">
        <v>18.25</v>
      </c>
      <c r="H16" s="12">
        <v>6</v>
      </c>
    </row>
    <row r="17" spans="1:8">
      <c r="A17" s="8">
        <v>11</v>
      </c>
      <c r="B17" s="4" t="s">
        <v>61</v>
      </c>
      <c r="C17" s="8">
        <v>2002</v>
      </c>
      <c r="D17" s="4" t="s">
        <v>62</v>
      </c>
      <c r="E17" s="8">
        <v>4</v>
      </c>
      <c r="F17" s="16">
        <v>19.41</v>
      </c>
      <c r="H17" s="12">
        <v>5</v>
      </c>
    </row>
    <row r="18" spans="1:8">
      <c r="A18" s="8">
        <v>12</v>
      </c>
      <c r="B18" s="4" t="s">
        <v>54</v>
      </c>
      <c r="C18" s="8">
        <v>2003</v>
      </c>
      <c r="D18" s="4" t="s">
        <v>55</v>
      </c>
      <c r="E18" s="8">
        <v>3</v>
      </c>
      <c r="F18" s="16">
        <v>19.47</v>
      </c>
      <c r="H18" s="12">
        <v>4</v>
      </c>
    </row>
    <row r="19" spans="1:8">
      <c r="A19" s="8">
        <v>13</v>
      </c>
      <c r="B19" s="4" t="s">
        <v>135</v>
      </c>
      <c r="C19" s="29">
        <v>2002</v>
      </c>
      <c r="D19" s="5" t="s">
        <v>121</v>
      </c>
      <c r="E19" s="8">
        <v>6</v>
      </c>
      <c r="F19" s="16">
        <v>19.79</v>
      </c>
      <c r="H19" s="12">
        <v>3</v>
      </c>
    </row>
    <row r="20" spans="1:8">
      <c r="A20" s="8">
        <v>14</v>
      </c>
      <c r="B20" s="5" t="s">
        <v>112</v>
      </c>
      <c r="C20" s="28">
        <v>2003</v>
      </c>
      <c r="D20" s="5" t="s">
        <v>94</v>
      </c>
      <c r="E20" s="8">
        <v>5</v>
      </c>
      <c r="F20" s="16">
        <v>20.56</v>
      </c>
      <c r="H20" s="12">
        <v>2</v>
      </c>
    </row>
    <row r="21" spans="1:8">
      <c r="A21" s="8">
        <v>15</v>
      </c>
      <c r="B21" s="4" t="s">
        <v>50</v>
      </c>
      <c r="C21" s="8">
        <v>2002</v>
      </c>
      <c r="D21" s="4" t="s">
        <v>23</v>
      </c>
      <c r="E21" s="8">
        <v>5</v>
      </c>
      <c r="F21" s="16">
        <v>20.71</v>
      </c>
      <c r="H21" s="12">
        <v>1</v>
      </c>
    </row>
    <row r="22" spans="1:8">
      <c r="A22" s="8">
        <v>16</v>
      </c>
      <c r="B22" s="4" t="s">
        <v>51</v>
      </c>
      <c r="C22" s="8">
        <v>2002</v>
      </c>
      <c r="D22" s="4" t="s">
        <v>23</v>
      </c>
      <c r="E22" s="8">
        <v>3</v>
      </c>
      <c r="F22" s="16">
        <v>22.09</v>
      </c>
    </row>
    <row r="23" spans="1:8">
      <c r="A23" s="8">
        <v>17</v>
      </c>
      <c r="B23" s="5" t="s">
        <v>93</v>
      </c>
      <c r="C23" s="28">
        <v>2003</v>
      </c>
      <c r="D23" s="5" t="s">
        <v>68</v>
      </c>
      <c r="E23" s="8">
        <v>4</v>
      </c>
      <c r="F23" s="16">
        <v>22.74</v>
      </c>
    </row>
    <row r="24" spans="1:8">
      <c r="A24" s="8">
        <v>18</v>
      </c>
      <c r="B24" s="4" t="s">
        <v>150</v>
      </c>
      <c r="C24" s="8">
        <v>2002</v>
      </c>
      <c r="D24" s="4" t="s">
        <v>142</v>
      </c>
      <c r="E24" s="8">
        <v>6</v>
      </c>
      <c r="F24" s="16">
        <v>23.61</v>
      </c>
    </row>
    <row r="25" spans="1:8">
      <c r="A25" s="8">
        <v>19</v>
      </c>
      <c r="B25" s="5" t="s">
        <v>114</v>
      </c>
      <c r="C25" s="28">
        <v>2003</v>
      </c>
      <c r="D25" s="5" t="s">
        <v>94</v>
      </c>
      <c r="E25" s="8">
        <v>5</v>
      </c>
      <c r="F25" s="16">
        <v>25.25</v>
      </c>
    </row>
    <row r="29" spans="1:8">
      <c r="A29" s="3" t="s">
        <v>3</v>
      </c>
      <c r="D29" s="3" t="s">
        <v>13</v>
      </c>
    </row>
    <row r="30" spans="1:8">
      <c r="A30" s="3" t="s">
        <v>48</v>
      </c>
      <c r="D30" s="3" t="s">
        <v>41</v>
      </c>
    </row>
    <row r="32" spans="1:8" ht="18.75">
      <c r="A32" s="43" t="s">
        <v>163</v>
      </c>
      <c r="B32" s="43"/>
      <c r="C32" s="43"/>
      <c r="D32" s="43"/>
      <c r="E32" s="43"/>
      <c r="F32" s="43"/>
    </row>
    <row r="33" spans="1:6">
      <c r="A33" s="11" t="s">
        <v>159</v>
      </c>
      <c r="B33" s="10" t="s">
        <v>6</v>
      </c>
      <c r="C33" s="11" t="s">
        <v>7</v>
      </c>
      <c r="D33" s="10" t="s">
        <v>8</v>
      </c>
      <c r="E33" s="7" t="s">
        <v>140</v>
      </c>
      <c r="F33" s="7" t="s">
        <v>158</v>
      </c>
    </row>
    <row r="34" spans="1:6">
      <c r="A34" s="8">
        <v>1</v>
      </c>
      <c r="B34" s="4" t="s">
        <v>134</v>
      </c>
      <c r="C34" s="29">
        <v>2002</v>
      </c>
      <c r="D34" s="5" t="s">
        <v>121</v>
      </c>
      <c r="E34" s="8">
        <v>3</v>
      </c>
      <c r="F34" s="16">
        <v>14.56</v>
      </c>
    </row>
    <row r="35" spans="1:6">
      <c r="A35" s="8">
        <v>2</v>
      </c>
      <c r="B35" s="4" t="s">
        <v>151</v>
      </c>
      <c r="C35" s="8">
        <v>2002</v>
      </c>
      <c r="D35" s="4" t="s">
        <v>142</v>
      </c>
      <c r="E35" s="8">
        <v>4</v>
      </c>
      <c r="F35" s="16">
        <v>15.11</v>
      </c>
    </row>
    <row r="36" spans="1:6">
      <c r="A36" s="8">
        <v>3</v>
      </c>
      <c r="B36" s="5" t="s">
        <v>90</v>
      </c>
      <c r="C36" s="28">
        <v>2003</v>
      </c>
      <c r="D36" s="5" t="s">
        <v>68</v>
      </c>
      <c r="E36" s="8">
        <v>2</v>
      </c>
      <c r="F36" s="16">
        <v>15.12</v>
      </c>
    </row>
    <row r="37" spans="1:6">
      <c r="A37" s="8">
        <v>4</v>
      </c>
      <c r="B37" s="5" t="s">
        <v>91</v>
      </c>
      <c r="C37" s="28">
        <v>2003</v>
      </c>
      <c r="D37" s="5" t="s">
        <v>68</v>
      </c>
      <c r="E37" s="8">
        <v>1</v>
      </c>
      <c r="F37" s="16">
        <v>15.55</v>
      </c>
    </row>
    <row r="38" spans="1:6">
      <c r="A38" s="8">
        <v>5</v>
      </c>
      <c r="B38" s="4" t="s">
        <v>139</v>
      </c>
      <c r="C38" s="8">
        <v>2003</v>
      </c>
      <c r="D38" s="4" t="s">
        <v>138</v>
      </c>
      <c r="E38" s="8">
        <v>5</v>
      </c>
      <c r="F38" s="16">
        <v>16.059999999999999</v>
      </c>
    </row>
    <row r="39" spans="1:6">
      <c r="A39" s="8">
        <v>6</v>
      </c>
      <c r="B39" s="4" t="s">
        <v>49</v>
      </c>
      <c r="C39" s="8">
        <v>2003</v>
      </c>
      <c r="D39" s="4" t="s">
        <v>23</v>
      </c>
      <c r="E39" s="8">
        <v>6</v>
      </c>
      <c r="F39" s="16">
        <v>16.36</v>
      </c>
    </row>
  </sheetData>
  <sheetProtection selectLockedCells="1" selectUnlockedCells="1"/>
  <mergeCells count="1">
    <mergeCell ref="A32:F32"/>
  </mergeCells>
  <pageMargins left="0.7" right="0.7" top="0.75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abSelected="1" workbookViewId="0">
      <selection activeCell="I8" sqref="I8"/>
    </sheetView>
  </sheetViews>
  <sheetFormatPr defaultRowHeight="15"/>
  <cols>
    <col min="1" max="1" width="5.7109375" customWidth="1"/>
    <col min="2" max="2" width="24.7109375" customWidth="1"/>
    <col min="3" max="3" width="18.28515625" customWidth="1"/>
    <col min="4" max="4" width="16.5703125" customWidth="1"/>
    <col min="5" max="5" width="11.7109375" customWidth="1"/>
  </cols>
  <sheetData>
    <row r="2" spans="1:5" ht="15.75">
      <c r="A2" s="46" t="s">
        <v>0</v>
      </c>
      <c r="B2" s="46"/>
      <c r="C2" s="46"/>
    </row>
    <row r="3" spans="1:5" ht="15.75">
      <c r="A3" s="47" t="s">
        <v>178</v>
      </c>
      <c r="B3" s="47"/>
      <c r="C3" s="47"/>
    </row>
    <row r="5" spans="1:5">
      <c r="A5" s="24" t="s">
        <v>166</v>
      </c>
    </row>
    <row r="7" spans="1:5">
      <c r="A7" s="25" t="s">
        <v>159</v>
      </c>
      <c r="B7" s="25" t="s">
        <v>167</v>
      </c>
      <c r="C7" s="25" t="s">
        <v>175</v>
      </c>
      <c r="D7" s="25" t="s">
        <v>176</v>
      </c>
      <c r="E7" s="25" t="s">
        <v>177</v>
      </c>
    </row>
    <row r="8" spans="1:5">
      <c r="A8" s="44">
        <v>1</v>
      </c>
      <c r="B8" s="45" t="s">
        <v>121</v>
      </c>
      <c r="C8" s="44">
        <f>SUM(39+44+7)</f>
        <v>90</v>
      </c>
      <c r="D8" s="44">
        <v>52</v>
      </c>
      <c r="E8" s="44">
        <f>SUM(C8:D8)</f>
        <v>142</v>
      </c>
    </row>
    <row r="9" spans="1:5">
      <c r="A9" s="44">
        <v>2</v>
      </c>
      <c r="B9" s="45" t="s">
        <v>94</v>
      </c>
      <c r="C9" s="44">
        <f>SUM(25+27+32)</f>
        <v>84</v>
      </c>
      <c r="D9" s="44">
        <f>SUM(31+18)</f>
        <v>49</v>
      </c>
      <c r="E9" s="44">
        <f>SUM(C9:D9)</f>
        <v>133</v>
      </c>
    </row>
    <row r="10" spans="1:5">
      <c r="A10" s="44">
        <v>3</v>
      </c>
      <c r="B10" s="45" t="s">
        <v>10</v>
      </c>
      <c r="C10" s="44">
        <f>SUM(20+37+55)</f>
        <v>112</v>
      </c>
      <c r="D10" s="44">
        <v>20</v>
      </c>
      <c r="E10" s="44">
        <f>SUM(C10:D10)</f>
        <v>132</v>
      </c>
    </row>
    <row r="11" spans="1:5">
      <c r="A11" s="12">
        <v>4</v>
      </c>
      <c r="B11" t="s">
        <v>142</v>
      </c>
      <c r="C11" s="12">
        <f>SUM(36+27)</f>
        <v>63</v>
      </c>
      <c r="D11" s="12">
        <v>16</v>
      </c>
      <c r="E11" s="12">
        <f>SUM(C11:D11)</f>
        <v>79</v>
      </c>
    </row>
    <row r="12" spans="1:5">
      <c r="A12" s="12">
        <v>5</v>
      </c>
      <c r="B12" t="s">
        <v>68</v>
      </c>
      <c r="C12" s="12">
        <f>SUM(15+19+7)</f>
        <v>41</v>
      </c>
      <c r="D12" s="12">
        <v>26</v>
      </c>
      <c r="E12" s="12">
        <f>SUM(C12:D12)</f>
        <v>67</v>
      </c>
    </row>
    <row r="13" spans="1:5">
      <c r="A13" s="12">
        <v>6</v>
      </c>
      <c r="B13" t="s">
        <v>57</v>
      </c>
      <c r="C13" s="12">
        <v>1</v>
      </c>
      <c r="D13" s="12">
        <v>16</v>
      </c>
      <c r="E13" s="12">
        <f>SUM(C13:D13)</f>
        <v>17</v>
      </c>
    </row>
    <row r="14" spans="1:5">
      <c r="A14" s="12">
        <v>7</v>
      </c>
      <c r="B14" t="s">
        <v>138</v>
      </c>
      <c r="C14" s="12">
        <v>8</v>
      </c>
      <c r="D14" s="12">
        <v>0</v>
      </c>
      <c r="E14" s="12">
        <f>SUM(C14:D14)</f>
        <v>8</v>
      </c>
    </row>
    <row r="15" spans="1:5">
      <c r="A15" s="12">
        <v>8</v>
      </c>
      <c r="B15" t="s">
        <v>62</v>
      </c>
      <c r="C15" s="12">
        <v>6</v>
      </c>
      <c r="D15" s="12">
        <v>0</v>
      </c>
      <c r="E15" s="12">
        <f>SUM(C15:D15)</f>
        <v>6</v>
      </c>
    </row>
    <row r="16" spans="1:5">
      <c r="B16" t="s">
        <v>169</v>
      </c>
      <c r="C16" s="12">
        <v>0</v>
      </c>
      <c r="D16" s="12">
        <v>0</v>
      </c>
      <c r="E16" s="12">
        <f>SUM(C16:D16)</f>
        <v>0</v>
      </c>
    </row>
    <row r="17" spans="1:5">
      <c r="B17" t="s">
        <v>53</v>
      </c>
      <c r="C17" s="12">
        <v>0</v>
      </c>
      <c r="D17" s="12">
        <v>0</v>
      </c>
      <c r="E17" s="12">
        <f>SUM(C17:D17)</f>
        <v>0</v>
      </c>
    </row>
    <row r="18" spans="1:5">
      <c r="E18" s="12"/>
    </row>
    <row r="20" spans="1:5">
      <c r="A20" s="24" t="s">
        <v>170</v>
      </c>
    </row>
    <row r="22" spans="1:5">
      <c r="A22" s="25" t="s">
        <v>159</v>
      </c>
      <c r="B22" s="25" t="s">
        <v>167</v>
      </c>
      <c r="C22" s="25" t="s">
        <v>168</v>
      </c>
    </row>
    <row r="23" spans="1:5">
      <c r="A23" s="44">
        <v>1</v>
      </c>
      <c r="B23" s="45" t="s">
        <v>10</v>
      </c>
      <c r="C23" s="44">
        <f>SUM(47+65+11)</f>
        <v>123</v>
      </c>
    </row>
    <row r="24" spans="1:5">
      <c r="A24" s="44">
        <v>2</v>
      </c>
      <c r="B24" s="45" t="s">
        <v>94</v>
      </c>
      <c r="C24" s="44">
        <f>SUM(24+35+8)</f>
        <v>67</v>
      </c>
    </row>
    <row r="25" spans="1:5">
      <c r="A25" s="44">
        <v>3</v>
      </c>
      <c r="B25" s="45" t="s">
        <v>68</v>
      </c>
      <c r="C25" s="44">
        <f>SUM(15+11+37)</f>
        <v>63</v>
      </c>
    </row>
    <row r="26" spans="1:5">
      <c r="A26" s="12">
        <v>4</v>
      </c>
      <c r="B26" t="s">
        <v>121</v>
      </c>
      <c r="C26" s="12">
        <f>SUM(14+9+31)</f>
        <v>54</v>
      </c>
    </row>
    <row r="27" spans="1:5">
      <c r="A27" s="12">
        <v>5</v>
      </c>
      <c r="B27" t="s">
        <v>142</v>
      </c>
      <c r="C27" s="12">
        <f>SUM(5+10+18)</f>
        <v>33</v>
      </c>
    </row>
    <row r="28" spans="1:5">
      <c r="A28" s="12">
        <v>6</v>
      </c>
      <c r="B28" t="s">
        <v>53</v>
      </c>
      <c r="C28" s="12">
        <v>20</v>
      </c>
    </row>
    <row r="29" spans="1:5">
      <c r="A29" s="12">
        <v>7</v>
      </c>
      <c r="B29" t="s">
        <v>57</v>
      </c>
      <c r="C29" s="12">
        <v>19</v>
      </c>
    </row>
    <row r="30" spans="1:5">
      <c r="A30" s="12">
        <v>8</v>
      </c>
      <c r="B30" t="s">
        <v>138</v>
      </c>
      <c r="C30" s="12">
        <v>12</v>
      </c>
    </row>
    <row r="31" spans="1:5">
      <c r="A31" s="12">
        <v>9</v>
      </c>
      <c r="B31" t="s">
        <v>62</v>
      </c>
      <c r="C31" s="12">
        <v>10</v>
      </c>
    </row>
    <row r="32" spans="1:5">
      <c r="A32" s="12">
        <v>10</v>
      </c>
      <c r="B32" t="s">
        <v>169</v>
      </c>
      <c r="C32" s="12">
        <v>4</v>
      </c>
    </row>
    <row r="35" spans="1:3">
      <c r="A35" s="24" t="s">
        <v>171</v>
      </c>
    </row>
    <row r="37" spans="1:3">
      <c r="A37" s="25" t="s">
        <v>159</v>
      </c>
      <c r="B37" s="25" t="s">
        <v>167</v>
      </c>
      <c r="C37" s="25" t="s">
        <v>168</v>
      </c>
    </row>
    <row r="38" spans="1:3">
      <c r="A38" s="44">
        <v>1</v>
      </c>
      <c r="B38" s="45" t="s">
        <v>10</v>
      </c>
      <c r="C38" s="44">
        <f>SUM(132+123)</f>
        <v>255</v>
      </c>
    </row>
    <row r="39" spans="1:3">
      <c r="A39" s="44">
        <v>2</v>
      </c>
      <c r="B39" s="45" t="s">
        <v>94</v>
      </c>
      <c r="C39" s="44">
        <f>SUM(133+67)</f>
        <v>200</v>
      </c>
    </row>
    <row r="40" spans="1:3">
      <c r="A40" s="44">
        <v>3</v>
      </c>
      <c r="B40" s="45" t="s">
        <v>121</v>
      </c>
      <c r="C40" s="44">
        <f>SUM(142+54)</f>
        <v>196</v>
      </c>
    </row>
    <row r="41" spans="1:3">
      <c r="A41" s="12">
        <v>4</v>
      </c>
      <c r="B41" t="s">
        <v>68</v>
      </c>
      <c r="C41" s="12">
        <f>SUM(67+63)</f>
        <v>130</v>
      </c>
    </row>
    <row r="42" spans="1:3">
      <c r="A42" s="12">
        <v>5</v>
      </c>
      <c r="B42" t="s">
        <v>142</v>
      </c>
      <c r="C42" s="12">
        <f>SUM(79+33)</f>
        <v>112</v>
      </c>
    </row>
    <row r="43" spans="1:3">
      <c r="A43" s="12">
        <v>6</v>
      </c>
      <c r="B43" t="s">
        <v>57</v>
      </c>
      <c r="C43" s="12">
        <f>SUM(17+19)</f>
        <v>36</v>
      </c>
    </row>
    <row r="44" spans="1:3">
      <c r="A44" s="12">
        <v>7</v>
      </c>
      <c r="B44" t="s">
        <v>138</v>
      </c>
      <c r="C44" s="12">
        <f>SUM(8+12)</f>
        <v>20</v>
      </c>
    </row>
    <row r="45" spans="1:3">
      <c r="A45" s="12"/>
      <c r="B45" t="s">
        <v>53</v>
      </c>
      <c r="C45" s="12">
        <f>SUM(20)</f>
        <v>20</v>
      </c>
    </row>
    <row r="46" spans="1:3">
      <c r="A46" s="12">
        <v>9</v>
      </c>
      <c r="B46" t="s">
        <v>62</v>
      </c>
      <c r="C46" s="12">
        <f>SUM(6+10)</f>
        <v>16</v>
      </c>
    </row>
    <row r="47" spans="1:3">
      <c r="A47" s="12">
        <v>10</v>
      </c>
      <c r="B47" t="s">
        <v>169</v>
      </c>
      <c r="C47" s="12">
        <f>SUM(4)</f>
        <v>4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DZ06-08</vt:lpstr>
      <vt:lpstr>CH06-08</vt:lpstr>
      <vt:lpstr>DZ04-05</vt:lpstr>
      <vt:lpstr>DZ04-05Klasyk</vt:lpstr>
      <vt:lpstr>CH04-05</vt:lpstr>
      <vt:lpstr>DZ02-03</vt:lpstr>
      <vt:lpstr>DZ02-03Klasyk</vt:lpstr>
      <vt:lpstr>CH02-03</vt:lpstr>
      <vt:lpstr>Ranking Szkół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2015-06-11T13:21:42Z</cp:lastPrinted>
  <dcterms:created xsi:type="dcterms:W3CDTF">2015-06-09T05:25:08Z</dcterms:created>
  <dcterms:modified xsi:type="dcterms:W3CDTF">2015-06-11T13:22:25Z</dcterms:modified>
</cp:coreProperties>
</file>